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0\Soutěže 2020\3-Maršíková 2020\Údržba, opravy a odstraňování závad u SSZT 2020 - 2027_Servis a opravy elektronických prvků zabezpečovacích zařízení u OŘ Brno\ZD\Příloha č.1 ZD\"/>
    </mc:Choice>
  </mc:AlternateContent>
  <bookViews>
    <workbookView xWindow="0" yWindow="0" windowWidth="28800" windowHeight="12315"/>
  </bookViews>
  <sheets>
    <sheet name="Rekapitulace stavby" sheetId="1" r:id="rId1"/>
    <sheet name="PS01 - Oprava elektronick..." sheetId="2" r:id="rId2"/>
    <sheet name="PS02 - Vedlejší rozpočtov..." sheetId="3" r:id="rId3"/>
  </sheets>
  <definedNames>
    <definedName name="_xlnm._FilterDatabase" localSheetId="1" hidden="1">'PS01 - Oprava elektronick...'!$C$125:$L$1736</definedName>
    <definedName name="_xlnm._FilterDatabase" localSheetId="2" hidden="1">'PS02 - Vedlejší rozpočtov...'!$C$129:$L$140</definedName>
    <definedName name="_xlnm.Print_Titles" localSheetId="1">'PS01 - Oprava elektronick...'!$125:$125</definedName>
    <definedName name="_xlnm.Print_Titles" localSheetId="2">'PS02 - Vedlejší rozpočtov...'!$129:$129</definedName>
    <definedName name="_xlnm.Print_Titles" localSheetId="0">'Rekapitulace stavby'!$92:$92</definedName>
    <definedName name="_xlnm.Print_Area" localSheetId="1">'PS01 - Oprava elektronick...'!$C$4:$K$76,'PS01 - Oprava elektronick...'!$C$82:$K$107,'PS01 - Oprava elektronick...'!$C$113:$L$1736</definedName>
    <definedName name="_xlnm.Print_Area" localSheetId="2">'PS02 - Vedlejší rozpočtov...'!$C$4:$K$76,'PS02 - Vedlejší rozpočtov...'!$C$82:$K$111,'PS02 - Vedlejší rozpočtov...'!$C$117:$L$140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K41" i="3" l="1"/>
  <c r="K40" i="3"/>
  <c r="BA96" i="1" s="1"/>
  <c r="K39" i="3"/>
  <c r="AZ96" i="1" s="1"/>
  <c r="BI139" i="3"/>
  <c r="BH139" i="3"/>
  <c r="BG139" i="3"/>
  <c r="BF139" i="3"/>
  <c r="X139" i="3"/>
  <c r="X138" i="3"/>
  <c r="V139" i="3"/>
  <c r="V138" i="3" s="1"/>
  <c r="V134" i="3" s="1"/>
  <c r="T139" i="3"/>
  <c r="T138" i="3"/>
  <c r="P139" i="3"/>
  <c r="BI136" i="3"/>
  <c r="BH136" i="3"/>
  <c r="BG136" i="3"/>
  <c r="BF136" i="3"/>
  <c r="X136" i="3"/>
  <c r="X135" i="3"/>
  <c r="X134" i="3" s="1"/>
  <c r="X130" i="3" s="1"/>
  <c r="V136" i="3"/>
  <c r="V135" i="3"/>
  <c r="T136" i="3"/>
  <c r="T135" i="3" s="1"/>
  <c r="T134" i="3" s="1"/>
  <c r="P136" i="3"/>
  <c r="BI132" i="3"/>
  <c r="BH132" i="3"/>
  <c r="BG132" i="3"/>
  <c r="BF132" i="3"/>
  <c r="X132" i="3"/>
  <c r="X131" i="3"/>
  <c r="V132" i="3"/>
  <c r="V131" i="3" s="1"/>
  <c r="V130" i="3" s="1"/>
  <c r="T132" i="3"/>
  <c r="T131" i="3"/>
  <c r="T130" i="3" s="1"/>
  <c r="AW96" i="1" s="1"/>
  <c r="P132" i="3"/>
  <c r="J127" i="3"/>
  <c r="F124" i="3"/>
  <c r="E122" i="3"/>
  <c r="BI109" i="3"/>
  <c r="BH109" i="3"/>
  <c r="BG109" i="3"/>
  <c r="BF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J92" i="3"/>
  <c r="F89" i="3"/>
  <c r="E87" i="3"/>
  <c r="J21" i="3"/>
  <c r="E21" i="3"/>
  <c r="J126" i="3" s="1"/>
  <c r="J20" i="3"/>
  <c r="J18" i="3"/>
  <c r="E18" i="3"/>
  <c r="F127" i="3" s="1"/>
  <c r="J17" i="3"/>
  <c r="J15" i="3"/>
  <c r="E15" i="3"/>
  <c r="F91" i="3" s="1"/>
  <c r="J14" i="3"/>
  <c r="J12" i="3"/>
  <c r="J124" i="3"/>
  <c r="E7" i="3"/>
  <c r="E120" i="3"/>
  <c r="K41" i="2"/>
  <c r="K40" i="2"/>
  <c r="BA95" i="1" s="1"/>
  <c r="K39" i="2"/>
  <c r="AZ95" i="1" s="1"/>
  <c r="BI1735" i="2"/>
  <c r="BH1735" i="2"/>
  <c r="BG1735" i="2"/>
  <c r="BF1735" i="2"/>
  <c r="X1735" i="2"/>
  <c r="V1735" i="2"/>
  <c r="T1735" i="2"/>
  <c r="P1735" i="2"/>
  <c r="BI1733" i="2"/>
  <c r="BH1733" i="2"/>
  <c r="BG1733" i="2"/>
  <c r="BF1733" i="2"/>
  <c r="X1733" i="2"/>
  <c r="V1733" i="2"/>
  <c r="T1733" i="2"/>
  <c r="P1733" i="2"/>
  <c r="BI1731" i="2"/>
  <c r="BH1731" i="2"/>
  <c r="BG1731" i="2"/>
  <c r="BF1731" i="2"/>
  <c r="X1731" i="2"/>
  <c r="V1731" i="2"/>
  <c r="T1731" i="2"/>
  <c r="P1731" i="2"/>
  <c r="BI1729" i="2"/>
  <c r="BH1729" i="2"/>
  <c r="BG1729" i="2"/>
  <c r="BF1729" i="2"/>
  <c r="X1729" i="2"/>
  <c r="V1729" i="2"/>
  <c r="T1729" i="2"/>
  <c r="P1729" i="2"/>
  <c r="BI1727" i="2"/>
  <c r="BH1727" i="2"/>
  <c r="BG1727" i="2"/>
  <c r="BF1727" i="2"/>
  <c r="X1727" i="2"/>
  <c r="V1727" i="2"/>
  <c r="T1727" i="2"/>
  <c r="P1727" i="2"/>
  <c r="BI1725" i="2"/>
  <c r="BH1725" i="2"/>
  <c r="BG1725" i="2"/>
  <c r="BF1725" i="2"/>
  <c r="X1725" i="2"/>
  <c r="V1725" i="2"/>
  <c r="T1725" i="2"/>
  <c r="P1725" i="2"/>
  <c r="BI1723" i="2"/>
  <c r="BH1723" i="2"/>
  <c r="BG1723" i="2"/>
  <c r="BF1723" i="2"/>
  <c r="X1723" i="2"/>
  <c r="V1723" i="2"/>
  <c r="T1723" i="2"/>
  <c r="P1723" i="2"/>
  <c r="BI1721" i="2"/>
  <c r="BH1721" i="2"/>
  <c r="BG1721" i="2"/>
  <c r="BF1721" i="2"/>
  <c r="X1721" i="2"/>
  <c r="V1721" i="2"/>
  <c r="T1721" i="2"/>
  <c r="P1721" i="2"/>
  <c r="BI1719" i="2"/>
  <c r="BH1719" i="2"/>
  <c r="BG1719" i="2"/>
  <c r="BF1719" i="2"/>
  <c r="X1719" i="2"/>
  <c r="V1719" i="2"/>
  <c r="T1719" i="2"/>
  <c r="P1719" i="2"/>
  <c r="BI1717" i="2"/>
  <c r="BH1717" i="2"/>
  <c r="BG1717" i="2"/>
  <c r="BF1717" i="2"/>
  <c r="X1717" i="2"/>
  <c r="V1717" i="2"/>
  <c r="T1717" i="2"/>
  <c r="P1717" i="2"/>
  <c r="BI1715" i="2"/>
  <c r="BH1715" i="2"/>
  <c r="BG1715" i="2"/>
  <c r="BF1715" i="2"/>
  <c r="X1715" i="2"/>
  <c r="V1715" i="2"/>
  <c r="T1715" i="2"/>
  <c r="P1715" i="2"/>
  <c r="BI1713" i="2"/>
  <c r="BH1713" i="2"/>
  <c r="BG1713" i="2"/>
  <c r="BF1713" i="2"/>
  <c r="X1713" i="2"/>
  <c r="V1713" i="2"/>
  <c r="T1713" i="2"/>
  <c r="P1713" i="2"/>
  <c r="BI1711" i="2"/>
  <c r="BH1711" i="2"/>
  <c r="BG1711" i="2"/>
  <c r="BF1711" i="2"/>
  <c r="X1711" i="2"/>
  <c r="V1711" i="2"/>
  <c r="T1711" i="2"/>
  <c r="P1711" i="2"/>
  <c r="BI1709" i="2"/>
  <c r="BH1709" i="2"/>
  <c r="BG1709" i="2"/>
  <c r="BF1709" i="2"/>
  <c r="X1709" i="2"/>
  <c r="V1709" i="2"/>
  <c r="T1709" i="2"/>
  <c r="P1709" i="2"/>
  <c r="BI1707" i="2"/>
  <c r="BH1707" i="2"/>
  <c r="BG1707" i="2"/>
  <c r="BF1707" i="2"/>
  <c r="X1707" i="2"/>
  <c r="V1707" i="2"/>
  <c r="T1707" i="2"/>
  <c r="P1707" i="2"/>
  <c r="BI1705" i="2"/>
  <c r="BH1705" i="2"/>
  <c r="BG1705" i="2"/>
  <c r="BF1705" i="2"/>
  <c r="X1705" i="2"/>
  <c r="V1705" i="2"/>
  <c r="T1705" i="2"/>
  <c r="P1705" i="2"/>
  <c r="BI1703" i="2"/>
  <c r="BH1703" i="2"/>
  <c r="BG1703" i="2"/>
  <c r="BF1703" i="2"/>
  <c r="X1703" i="2"/>
  <c r="V1703" i="2"/>
  <c r="T1703" i="2"/>
  <c r="P1703" i="2"/>
  <c r="BI1701" i="2"/>
  <c r="BH1701" i="2"/>
  <c r="BG1701" i="2"/>
  <c r="BF1701" i="2"/>
  <c r="X1701" i="2"/>
  <c r="V1701" i="2"/>
  <c r="T1701" i="2"/>
  <c r="P1701" i="2"/>
  <c r="BI1699" i="2"/>
  <c r="BH1699" i="2"/>
  <c r="BG1699" i="2"/>
  <c r="BF1699" i="2"/>
  <c r="X1699" i="2"/>
  <c r="V1699" i="2"/>
  <c r="T1699" i="2"/>
  <c r="P1699" i="2"/>
  <c r="BI1697" i="2"/>
  <c r="BH1697" i="2"/>
  <c r="BG1697" i="2"/>
  <c r="BF1697" i="2"/>
  <c r="X1697" i="2"/>
  <c r="V1697" i="2"/>
  <c r="T1697" i="2"/>
  <c r="P1697" i="2"/>
  <c r="BI1695" i="2"/>
  <c r="BH1695" i="2"/>
  <c r="BG1695" i="2"/>
  <c r="BF1695" i="2"/>
  <c r="X1695" i="2"/>
  <c r="V1695" i="2"/>
  <c r="T1695" i="2"/>
  <c r="P1695" i="2"/>
  <c r="BI1693" i="2"/>
  <c r="BH1693" i="2"/>
  <c r="BG1693" i="2"/>
  <c r="BF1693" i="2"/>
  <c r="X1693" i="2"/>
  <c r="V1693" i="2"/>
  <c r="T1693" i="2"/>
  <c r="P1693" i="2"/>
  <c r="BI1691" i="2"/>
  <c r="BH1691" i="2"/>
  <c r="BG1691" i="2"/>
  <c r="BF1691" i="2"/>
  <c r="X1691" i="2"/>
  <c r="V1691" i="2"/>
  <c r="T1691" i="2"/>
  <c r="P1691" i="2"/>
  <c r="BI1689" i="2"/>
  <c r="BH1689" i="2"/>
  <c r="BG1689" i="2"/>
  <c r="BF1689" i="2"/>
  <c r="X1689" i="2"/>
  <c r="V1689" i="2"/>
  <c r="T1689" i="2"/>
  <c r="P1689" i="2"/>
  <c r="BI1687" i="2"/>
  <c r="BH1687" i="2"/>
  <c r="BG1687" i="2"/>
  <c r="BF1687" i="2"/>
  <c r="X1687" i="2"/>
  <c r="V1687" i="2"/>
  <c r="T1687" i="2"/>
  <c r="P1687" i="2"/>
  <c r="BI1685" i="2"/>
  <c r="BH1685" i="2"/>
  <c r="BG1685" i="2"/>
  <c r="BF1685" i="2"/>
  <c r="X1685" i="2"/>
  <c r="V1685" i="2"/>
  <c r="T1685" i="2"/>
  <c r="P1685" i="2"/>
  <c r="BI1683" i="2"/>
  <c r="BH1683" i="2"/>
  <c r="BG1683" i="2"/>
  <c r="BF1683" i="2"/>
  <c r="X1683" i="2"/>
  <c r="V1683" i="2"/>
  <c r="T1683" i="2"/>
  <c r="P1683" i="2"/>
  <c r="BI1681" i="2"/>
  <c r="BH1681" i="2"/>
  <c r="BG1681" i="2"/>
  <c r="BF1681" i="2"/>
  <c r="X1681" i="2"/>
  <c r="V1681" i="2"/>
  <c r="T1681" i="2"/>
  <c r="P1681" i="2"/>
  <c r="BI1679" i="2"/>
  <c r="BH1679" i="2"/>
  <c r="BG1679" i="2"/>
  <c r="BF1679" i="2"/>
  <c r="X1679" i="2"/>
  <c r="V1679" i="2"/>
  <c r="T1679" i="2"/>
  <c r="P1679" i="2"/>
  <c r="BI1677" i="2"/>
  <c r="BH1677" i="2"/>
  <c r="BG1677" i="2"/>
  <c r="BF1677" i="2"/>
  <c r="X1677" i="2"/>
  <c r="V1677" i="2"/>
  <c r="T1677" i="2"/>
  <c r="P1677" i="2"/>
  <c r="BI1675" i="2"/>
  <c r="BH1675" i="2"/>
  <c r="BG1675" i="2"/>
  <c r="BF1675" i="2"/>
  <c r="X1675" i="2"/>
  <c r="V1675" i="2"/>
  <c r="T1675" i="2"/>
  <c r="P1675" i="2"/>
  <c r="BI1673" i="2"/>
  <c r="BH1673" i="2"/>
  <c r="BG1673" i="2"/>
  <c r="BF1673" i="2"/>
  <c r="X1673" i="2"/>
  <c r="V1673" i="2"/>
  <c r="T1673" i="2"/>
  <c r="P1673" i="2"/>
  <c r="BI1671" i="2"/>
  <c r="BH1671" i="2"/>
  <c r="BG1671" i="2"/>
  <c r="BF1671" i="2"/>
  <c r="X1671" i="2"/>
  <c r="V1671" i="2"/>
  <c r="T1671" i="2"/>
  <c r="P1671" i="2"/>
  <c r="BI1669" i="2"/>
  <c r="BH1669" i="2"/>
  <c r="BG1669" i="2"/>
  <c r="BF1669" i="2"/>
  <c r="X1669" i="2"/>
  <c r="V1669" i="2"/>
  <c r="T1669" i="2"/>
  <c r="P1669" i="2"/>
  <c r="BI1667" i="2"/>
  <c r="BH1667" i="2"/>
  <c r="BG1667" i="2"/>
  <c r="BF1667" i="2"/>
  <c r="X1667" i="2"/>
  <c r="V1667" i="2"/>
  <c r="T1667" i="2"/>
  <c r="P1667" i="2"/>
  <c r="BI1665" i="2"/>
  <c r="BH1665" i="2"/>
  <c r="BG1665" i="2"/>
  <c r="BF1665" i="2"/>
  <c r="X1665" i="2"/>
  <c r="V1665" i="2"/>
  <c r="T1665" i="2"/>
  <c r="P1665" i="2"/>
  <c r="BI1663" i="2"/>
  <c r="BH1663" i="2"/>
  <c r="BG1663" i="2"/>
  <c r="BF1663" i="2"/>
  <c r="X1663" i="2"/>
  <c r="V1663" i="2"/>
  <c r="T1663" i="2"/>
  <c r="P1663" i="2"/>
  <c r="BI1661" i="2"/>
  <c r="BH1661" i="2"/>
  <c r="BG1661" i="2"/>
  <c r="BF1661" i="2"/>
  <c r="X1661" i="2"/>
  <c r="V1661" i="2"/>
  <c r="T1661" i="2"/>
  <c r="P1661" i="2"/>
  <c r="BI1659" i="2"/>
  <c r="BH1659" i="2"/>
  <c r="BG1659" i="2"/>
  <c r="BF1659" i="2"/>
  <c r="X1659" i="2"/>
  <c r="V1659" i="2"/>
  <c r="T1659" i="2"/>
  <c r="P1659" i="2"/>
  <c r="BI1657" i="2"/>
  <c r="BH1657" i="2"/>
  <c r="BG1657" i="2"/>
  <c r="BF1657" i="2"/>
  <c r="X1657" i="2"/>
  <c r="V1657" i="2"/>
  <c r="T1657" i="2"/>
  <c r="P1657" i="2"/>
  <c r="BI1655" i="2"/>
  <c r="BH1655" i="2"/>
  <c r="BG1655" i="2"/>
  <c r="BF1655" i="2"/>
  <c r="X1655" i="2"/>
  <c r="V1655" i="2"/>
  <c r="T1655" i="2"/>
  <c r="P1655" i="2"/>
  <c r="BI1653" i="2"/>
  <c r="BH1653" i="2"/>
  <c r="BG1653" i="2"/>
  <c r="BF1653" i="2"/>
  <c r="X1653" i="2"/>
  <c r="V1653" i="2"/>
  <c r="T1653" i="2"/>
  <c r="P1653" i="2"/>
  <c r="BI1651" i="2"/>
  <c r="BH1651" i="2"/>
  <c r="BG1651" i="2"/>
  <c r="BF1651" i="2"/>
  <c r="X1651" i="2"/>
  <c r="V1651" i="2"/>
  <c r="T1651" i="2"/>
  <c r="P1651" i="2"/>
  <c r="BI1649" i="2"/>
  <c r="BH1649" i="2"/>
  <c r="BG1649" i="2"/>
  <c r="BF1649" i="2"/>
  <c r="X1649" i="2"/>
  <c r="V1649" i="2"/>
  <c r="T1649" i="2"/>
  <c r="P1649" i="2"/>
  <c r="BI1647" i="2"/>
  <c r="BH1647" i="2"/>
  <c r="BG1647" i="2"/>
  <c r="BF1647" i="2"/>
  <c r="X1647" i="2"/>
  <c r="V1647" i="2"/>
  <c r="T1647" i="2"/>
  <c r="P1647" i="2"/>
  <c r="BI1645" i="2"/>
  <c r="BH1645" i="2"/>
  <c r="BG1645" i="2"/>
  <c r="BF1645" i="2"/>
  <c r="X1645" i="2"/>
  <c r="V1645" i="2"/>
  <c r="T1645" i="2"/>
  <c r="P1645" i="2"/>
  <c r="BI1643" i="2"/>
  <c r="BH1643" i="2"/>
  <c r="BG1643" i="2"/>
  <c r="BF1643" i="2"/>
  <c r="X1643" i="2"/>
  <c r="V1643" i="2"/>
  <c r="T1643" i="2"/>
  <c r="P1643" i="2"/>
  <c r="BI1641" i="2"/>
  <c r="BH1641" i="2"/>
  <c r="BG1641" i="2"/>
  <c r="BF1641" i="2"/>
  <c r="X1641" i="2"/>
  <c r="V1641" i="2"/>
  <c r="T1641" i="2"/>
  <c r="P1641" i="2"/>
  <c r="BI1639" i="2"/>
  <c r="BH1639" i="2"/>
  <c r="BG1639" i="2"/>
  <c r="BF1639" i="2"/>
  <c r="X1639" i="2"/>
  <c r="V1639" i="2"/>
  <c r="T1639" i="2"/>
  <c r="P1639" i="2"/>
  <c r="BI1637" i="2"/>
  <c r="BH1637" i="2"/>
  <c r="BG1637" i="2"/>
  <c r="BF1637" i="2"/>
  <c r="X1637" i="2"/>
  <c r="V1637" i="2"/>
  <c r="T1637" i="2"/>
  <c r="P1637" i="2"/>
  <c r="BI1635" i="2"/>
  <c r="BH1635" i="2"/>
  <c r="BG1635" i="2"/>
  <c r="BF1635" i="2"/>
  <c r="X1635" i="2"/>
  <c r="V1635" i="2"/>
  <c r="T1635" i="2"/>
  <c r="P1635" i="2"/>
  <c r="BI1633" i="2"/>
  <c r="BH1633" i="2"/>
  <c r="BG1633" i="2"/>
  <c r="BF1633" i="2"/>
  <c r="X1633" i="2"/>
  <c r="V1633" i="2"/>
  <c r="T1633" i="2"/>
  <c r="P1633" i="2"/>
  <c r="BI1631" i="2"/>
  <c r="BH1631" i="2"/>
  <c r="BG1631" i="2"/>
  <c r="BF1631" i="2"/>
  <c r="X1631" i="2"/>
  <c r="V1631" i="2"/>
  <c r="T1631" i="2"/>
  <c r="P1631" i="2"/>
  <c r="BI1629" i="2"/>
  <c r="BH1629" i="2"/>
  <c r="BG1629" i="2"/>
  <c r="BF1629" i="2"/>
  <c r="X1629" i="2"/>
  <c r="V1629" i="2"/>
  <c r="T1629" i="2"/>
  <c r="P1629" i="2"/>
  <c r="BI1627" i="2"/>
  <c r="BH1627" i="2"/>
  <c r="BG1627" i="2"/>
  <c r="BF1627" i="2"/>
  <c r="X1627" i="2"/>
  <c r="V1627" i="2"/>
  <c r="T1627" i="2"/>
  <c r="P1627" i="2"/>
  <c r="BI1625" i="2"/>
  <c r="BH1625" i="2"/>
  <c r="BG1625" i="2"/>
  <c r="BF1625" i="2"/>
  <c r="X1625" i="2"/>
  <c r="V1625" i="2"/>
  <c r="T1625" i="2"/>
  <c r="P1625" i="2"/>
  <c r="BI1623" i="2"/>
  <c r="BH1623" i="2"/>
  <c r="BG1623" i="2"/>
  <c r="BF1623" i="2"/>
  <c r="X1623" i="2"/>
  <c r="V1623" i="2"/>
  <c r="T1623" i="2"/>
  <c r="P1623" i="2"/>
  <c r="BI1621" i="2"/>
  <c r="BH1621" i="2"/>
  <c r="BG1621" i="2"/>
  <c r="BF1621" i="2"/>
  <c r="X1621" i="2"/>
  <c r="V1621" i="2"/>
  <c r="T1621" i="2"/>
  <c r="P1621" i="2"/>
  <c r="BI1619" i="2"/>
  <c r="BH1619" i="2"/>
  <c r="BG1619" i="2"/>
  <c r="BF1619" i="2"/>
  <c r="X1619" i="2"/>
  <c r="V1619" i="2"/>
  <c r="T1619" i="2"/>
  <c r="P1619" i="2"/>
  <c r="BI1617" i="2"/>
  <c r="BH1617" i="2"/>
  <c r="BG1617" i="2"/>
  <c r="BF1617" i="2"/>
  <c r="X1617" i="2"/>
  <c r="V1617" i="2"/>
  <c r="T1617" i="2"/>
  <c r="P1617" i="2"/>
  <c r="BI1615" i="2"/>
  <c r="BH1615" i="2"/>
  <c r="BG1615" i="2"/>
  <c r="BF1615" i="2"/>
  <c r="X1615" i="2"/>
  <c r="V1615" i="2"/>
  <c r="T1615" i="2"/>
  <c r="P1615" i="2"/>
  <c r="BI1613" i="2"/>
  <c r="BH1613" i="2"/>
  <c r="BG1613" i="2"/>
  <c r="BF1613" i="2"/>
  <c r="X1613" i="2"/>
  <c r="V1613" i="2"/>
  <c r="T1613" i="2"/>
  <c r="P1613" i="2"/>
  <c r="BI1611" i="2"/>
  <c r="BH1611" i="2"/>
  <c r="BG1611" i="2"/>
  <c r="BF1611" i="2"/>
  <c r="X1611" i="2"/>
  <c r="V1611" i="2"/>
  <c r="T1611" i="2"/>
  <c r="P1611" i="2"/>
  <c r="BI1609" i="2"/>
  <c r="BH1609" i="2"/>
  <c r="BG1609" i="2"/>
  <c r="BF1609" i="2"/>
  <c r="X1609" i="2"/>
  <c r="V1609" i="2"/>
  <c r="T1609" i="2"/>
  <c r="P1609" i="2"/>
  <c r="BI1607" i="2"/>
  <c r="BH1607" i="2"/>
  <c r="BG1607" i="2"/>
  <c r="BF1607" i="2"/>
  <c r="X1607" i="2"/>
  <c r="V1607" i="2"/>
  <c r="T1607" i="2"/>
  <c r="P1607" i="2"/>
  <c r="BI1605" i="2"/>
  <c r="BH1605" i="2"/>
  <c r="BG1605" i="2"/>
  <c r="BF1605" i="2"/>
  <c r="X1605" i="2"/>
  <c r="V1605" i="2"/>
  <c r="T1605" i="2"/>
  <c r="P1605" i="2"/>
  <c r="BI1603" i="2"/>
  <c r="BH1603" i="2"/>
  <c r="BG1603" i="2"/>
  <c r="BF1603" i="2"/>
  <c r="X1603" i="2"/>
  <c r="V1603" i="2"/>
  <c r="T1603" i="2"/>
  <c r="P1603" i="2"/>
  <c r="BI1601" i="2"/>
  <c r="BH1601" i="2"/>
  <c r="BG1601" i="2"/>
  <c r="BF1601" i="2"/>
  <c r="X1601" i="2"/>
  <c r="V1601" i="2"/>
  <c r="T1601" i="2"/>
  <c r="P1601" i="2"/>
  <c r="BI1599" i="2"/>
  <c r="BH1599" i="2"/>
  <c r="BG1599" i="2"/>
  <c r="BF1599" i="2"/>
  <c r="X1599" i="2"/>
  <c r="V1599" i="2"/>
  <c r="T1599" i="2"/>
  <c r="P1599" i="2"/>
  <c r="BI1597" i="2"/>
  <c r="BH1597" i="2"/>
  <c r="BG1597" i="2"/>
  <c r="BF1597" i="2"/>
  <c r="X1597" i="2"/>
  <c r="V1597" i="2"/>
  <c r="T1597" i="2"/>
  <c r="P1597" i="2"/>
  <c r="BI1595" i="2"/>
  <c r="BH1595" i="2"/>
  <c r="BG1595" i="2"/>
  <c r="BF1595" i="2"/>
  <c r="X1595" i="2"/>
  <c r="V1595" i="2"/>
  <c r="T1595" i="2"/>
  <c r="P1595" i="2"/>
  <c r="BI1593" i="2"/>
  <c r="BH1593" i="2"/>
  <c r="BG1593" i="2"/>
  <c r="BF1593" i="2"/>
  <c r="X1593" i="2"/>
  <c r="V1593" i="2"/>
  <c r="T1593" i="2"/>
  <c r="P1593" i="2"/>
  <c r="BI1591" i="2"/>
  <c r="BH1591" i="2"/>
  <c r="BG1591" i="2"/>
  <c r="BF1591" i="2"/>
  <c r="X1591" i="2"/>
  <c r="V1591" i="2"/>
  <c r="T1591" i="2"/>
  <c r="P1591" i="2"/>
  <c r="BI1589" i="2"/>
  <c r="BH1589" i="2"/>
  <c r="BG1589" i="2"/>
  <c r="BF1589" i="2"/>
  <c r="X1589" i="2"/>
  <c r="V1589" i="2"/>
  <c r="T1589" i="2"/>
  <c r="P1589" i="2"/>
  <c r="BI1587" i="2"/>
  <c r="BH1587" i="2"/>
  <c r="BG1587" i="2"/>
  <c r="BF1587" i="2"/>
  <c r="X1587" i="2"/>
  <c r="V1587" i="2"/>
  <c r="T1587" i="2"/>
  <c r="P1587" i="2"/>
  <c r="BI1585" i="2"/>
  <c r="BH1585" i="2"/>
  <c r="BG1585" i="2"/>
  <c r="BF1585" i="2"/>
  <c r="X1585" i="2"/>
  <c r="V1585" i="2"/>
  <c r="T1585" i="2"/>
  <c r="P1585" i="2"/>
  <c r="BI1583" i="2"/>
  <c r="BH1583" i="2"/>
  <c r="BG1583" i="2"/>
  <c r="BF1583" i="2"/>
  <c r="X1583" i="2"/>
  <c r="V1583" i="2"/>
  <c r="T1583" i="2"/>
  <c r="P1583" i="2"/>
  <c r="BI1581" i="2"/>
  <c r="BH1581" i="2"/>
  <c r="BG1581" i="2"/>
  <c r="BF1581" i="2"/>
  <c r="X1581" i="2"/>
  <c r="V1581" i="2"/>
  <c r="T1581" i="2"/>
  <c r="P1581" i="2"/>
  <c r="BI1579" i="2"/>
  <c r="BH1579" i="2"/>
  <c r="BG1579" i="2"/>
  <c r="BF1579" i="2"/>
  <c r="X1579" i="2"/>
  <c r="V1579" i="2"/>
  <c r="T1579" i="2"/>
  <c r="P1579" i="2"/>
  <c r="BI1577" i="2"/>
  <c r="BH1577" i="2"/>
  <c r="BG1577" i="2"/>
  <c r="BF1577" i="2"/>
  <c r="X1577" i="2"/>
  <c r="V1577" i="2"/>
  <c r="T1577" i="2"/>
  <c r="P1577" i="2"/>
  <c r="BI1575" i="2"/>
  <c r="BH1575" i="2"/>
  <c r="BG1575" i="2"/>
  <c r="BF1575" i="2"/>
  <c r="X1575" i="2"/>
  <c r="V1575" i="2"/>
  <c r="T1575" i="2"/>
  <c r="P1575" i="2"/>
  <c r="BI1573" i="2"/>
  <c r="BH1573" i="2"/>
  <c r="BG1573" i="2"/>
  <c r="BF1573" i="2"/>
  <c r="X1573" i="2"/>
  <c r="V1573" i="2"/>
  <c r="T1573" i="2"/>
  <c r="P1573" i="2"/>
  <c r="BI1571" i="2"/>
  <c r="BH1571" i="2"/>
  <c r="BG1571" i="2"/>
  <c r="BF1571" i="2"/>
  <c r="X1571" i="2"/>
  <c r="V1571" i="2"/>
  <c r="T1571" i="2"/>
  <c r="P1571" i="2"/>
  <c r="BI1569" i="2"/>
  <c r="BH1569" i="2"/>
  <c r="BG1569" i="2"/>
  <c r="BF1569" i="2"/>
  <c r="X1569" i="2"/>
  <c r="V1569" i="2"/>
  <c r="T1569" i="2"/>
  <c r="P1569" i="2"/>
  <c r="BI1567" i="2"/>
  <c r="BH1567" i="2"/>
  <c r="BG1567" i="2"/>
  <c r="BF1567" i="2"/>
  <c r="X1567" i="2"/>
  <c r="V1567" i="2"/>
  <c r="T1567" i="2"/>
  <c r="P1567" i="2"/>
  <c r="BI1565" i="2"/>
  <c r="BH1565" i="2"/>
  <c r="BG1565" i="2"/>
  <c r="BF1565" i="2"/>
  <c r="X1565" i="2"/>
  <c r="V1565" i="2"/>
  <c r="T1565" i="2"/>
  <c r="P1565" i="2"/>
  <c r="BI1563" i="2"/>
  <c r="BH1563" i="2"/>
  <c r="BG1563" i="2"/>
  <c r="BF1563" i="2"/>
  <c r="X1563" i="2"/>
  <c r="V1563" i="2"/>
  <c r="T1563" i="2"/>
  <c r="P1563" i="2"/>
  <c r="BI1561" i="2"/>
  <c r="BH1561" i="2"/>
  <c r="BG1561" i="2"/>
  <c r="BF1561" i="2"/>
  <c r="X1561" i="2"/>
  <c r="V1561" i="2"/>
  <c r="T1561" i="2"/>
  <c r="P1561" i="2"/>
  <c r="BI1559" i="2"/>
  <c r="BH1559" i="2"/>
  <c r="BG1559" i="2"/>
  <c r="BF1559" i="2"/>
  <c r="X1559" i="2"/>
  <c r="V1559" i="2"/>
  <c r="T1559" i="2"/>
  <c r="P1559" i="2"/>
  <c r="BI1557" i="2"/>
  <c r="BH1557" i="2"/>
  <c r="BG1557" i="2"/>
  <c r="BF1557" i="2"/>
  <c r="X1557" i="2"/>
  <c r="V1557" i="2"/>
  <c r="T1557" i="2"/>
  <c r="P1557" i="2"/>
  <c r="BI1555" i="2"/>
  <c r="BH1555" i="2"/>
  <c r="BG1555" i="2"/>
  <c r="BF1555" i="2"/>
  <c r="X1555" i="2"/>
  <c r="V1555" i="2"/>
  <c r="T1555" i="2"/>
  <c r="P1555" i="2"/>
  <c r="BI1553" i="2"/>
  <c r="BH1553" i="2"/>
  <c r="BG1553" i="2"/>
  <c r="BF1553" i="2"/>
  <c r="X1553" i="2"/>
  <c r="V1553" i="2"/>
  <c r="T1553" i="2"/>
  <c r="P1553" i="2"/>
  <c r="BI1551" i="2"/>
  <c r="BH1551" i="2"/>
  <c r="BG1551" i="2"/>
  <c r="BF1551" i="2"/>
  <c r="X1551" i="2"/>
  <c r="V1551" i="2"/>
  <c r="T1551" i="2"/>
  <c r="P1551" i="2"/>
  <c r="BI1549" i="2"/>
  <c r="BH1549" i="2"/>
  <c r="BG1549" i="2"/>
  <c r="BF1549" i="2"/>
  <c r="X1549" i="2"/>
  <c r="V1549" i="2"/>
  <c r="T1549" i="2"/>
  <c r="P1549" i="2"/>
  <c r="BI1547" i="2"/>
  <c r="BH1547" i="2"/>
  <c r="BG1547" i="2"/>
  <c r="BF1547" i="2"/>
  <c r="X1547" i="2"/>
  <c r="V1547" i="2"/>
  <c r="T1547" i="2"/>
  <c r="P1547" i="2"/>
  <c r="BI1545" i="2"/>
  <c r="BH1545" i="2"/>
  <c r="BG1545" i="2"/>
  <c r="BF1545" i="2"/>
  <c r="X1545" i="2"/>
  <c r="V1545" i="2"/>
  <c r="T1545" i="2"/>
  <c r="P1545" i="2"/>
  <c r="BI1543" i="2"/>
  <c r="BH1543" i="2"/>
  <c r="BG1543" i="2"/>
  <c r="BF1543" i="2"/>
  <c r="X1543" i="2"/>
  <c r="V1543" i="2"/>
  <c r="T1543" i="2"/>
  <c r="P1543" i="2"/>
  <c r="BI1541" i="2"/>
  <c r="BH1541" i="2"/>
  <c r="BG1541" i="2"/>
  <c r="BF1541" i="2"/>
  <c r="X1541" i="2"/>
  <c r="V1541" i="2"/>
  <c r="T1541" i="2"/>
  <c r="P1541" i="2"/>
  <c r="BI1539" i="2"/>
  <c r="BH1539" i="2"/>
  <c r="BG1539" i="2"/>
  <c r="BF1539" i="2"/>
  <c r="X1539" i="2"/>
  <c r="V1539" i="2"/>
  <c r="T1539" i="2"/>
  <c r="P1539" i="2"/>
  <c r="BI1537" i="2"/>
  <c r="BH1537" i="2"/>
  <c r="BG1537" i="2"/>
  <c r="BF1537" i="2"/>
  <c r="X1537" i="2"/>
  <c r="V1537" i="2"/>
  <c r="T1537" i="2"/>
  <c r="P1537" i="2"/>
  <c r="BI1535" i="2"/>
  <c r="BH1535" i="2"/>
  <c r="BG1535" i="2"/>
  <c r="BF1535" i="2"/>
  <c r="X1535" i="2"/>
  <c r="V1535" i="2"/>
  <c r="T1535" i="2"/>
  <c r="P1535" i="2"/>
  <c r="BI1533" i="2"/>
  <c r="BH1533" i="2"/>
  <c r="BG1533" i="2"/>
  <c r="BF1533" i="2"/>
  <c r="X1533" i="2"/>
  <c r="V1533" i="2"/>
  <c r="T1533" i="2"/>
  <c r="P1533" i="2"/>
  <c r="BI1531" i="2"/>
  <c r="BH1531" i="2"/>
  <c r="BG1531" i="2"/>
  <c r="BF1531" i="2"/>
  <c r="X1531" i="2"/>
  <c r="V1531" i="2"/>
  <c r="T1531" i="2"/>
  <c r="P1531" i="2"/>
  <c r="BI1529" i="2"/>
  <c r="BH1529" i="2"/>
  <c r="BG1529" i="2"/>
  <c r="BF1529" i="2"/>
  <c r="X1529" i="2"/>
  <c r="V1529" i="2"/>
  <c r="T1529" i="2"/>
  <c r="P1529" i="2"/>
  <c r="BI1527" i="2"/>
  <c r="BH1527" i="2"/>
  <c r="BG1527" i="2"/>
  <c r="BF1527" i="2"/>
  <c r="X1527" i="2"/>
  <c r="V1527" i="2"/>
  <c r="T1527" i="2"/>
  <c r="P1527" i="2"/>
  <c r="BI1525" i="2"/>
  <c r="BH1525" i="2"/>
  <c r="BG1525" i="2"/>
  <c r="BF1525" i="2"/>
  <c r="X1525" i="2"/>
  <c r="V1525" i="2"/>
  <c r="T1525" i="2"/>
  <c r="P1525" i="2"/>
  <c r="BI1523" i="2"/>
  <c r="BH1523" i="2"/>
  <c r="BG1523" i="2"/>
  <c r="BF1523" i="2"/>
  <c r="X1523" i="2"/>
  <c r="V1523" i="2"/>
  <c r="T1523" i="2"/>
  <c r="P1523" i="2"/>
  <c r="BI1521" i="2"/>
  <c r="BH1521" i="2"/>
  <c r="BG1521" i="2"/>
  <c r="BF1521" i="2"/>
  <c r="X1521" i="2"/>
  <c r="V1521" i="2"/>
  <c r="T1521" i="2"/>
  <c r="P1521" i="2"/>
  <c r="BI1519" i="2"/>
  <c r="BH1519" i="2"/>
  <c r="BG1519" i="2"/>
  <c r="BF1519" i="2"/>
  <c r="X1519" i="2"/>
  <c r="V1519" i="2"/>
  <c r="T1519" i="2"/>
  <c r="P1519" i="2"/>
  <c r="BI1517" i="2"/>
  <c r="BH1517" i="2"/>
  <c r="BG1517" i="2"/>
  <c r="BF1517" i="2"/>
  <c r="X1517" i="2"/>
  <c r="V1517" i="2"/>
  <c r="T1517" i="2"/>
  <c r="P1517" i="2"/>
  <c r="BI1515" i="2"/>
  <c r="BH1515" i="2"/>
  <c r="BG1515" i="2"/>
  <c r="BF1515" i="2"/>
  <c r="X1515" i="2"/>
  <c r="V1515" i="2"/>
  <c r="T1515" i="2"/>
  <c r="P1515" i="2"/>
  <c r="BI1513" i="2"/>
  <c r="BH1513" i="2"/>
  <c r="BG1513" i="2"/>
  <c r="BF1513" i="2"/>
  <c r="X1513" i="2"/>
  <c r="V1513" i="2"/>
  <c r="T1513" i="2"/>
  <c r="P1513" i="2"/>
  <c r="BI1511" i="2"/>
  <c r="BH1511" i="2"/>
  <c r="BG1511" i="2"/>
  <c r="BF1511" i="2"/>
  <c r="X1511" i="2"/>
  <c r="V1511" i="2"/>
  <c r="T1511" i="2"/>
  <c r="P1511" i="2"/>
  <c r="BI1509" i="2"/>
  <c r="BH1509" i="2"/>
  <c r="BG1509" i="2"/>
  <c r="BF1509" i="2"/>
  <c r="X1509" i="2"/>
  <c r="V1509" i="2"/>
  <c r="T1509" i="2"/>
  <c r="P1509" i="2"/>
  <c r="BI1507" i="2"/>
  <c r="BH1507" i="2"/>
  <c r="BG1507" i="2"/>
  <c r="BF1507" i="2"/>
  <c r="X1507" i="2"/>
  <c r="V1507" i="2"/>
  <c r="T1507" i="2"/>
  <c r="P1507" i="2"/>
  <c r="BI1505" i="2"/>
  <c r="BH1505" i="2"/>
  <c r="BG1505" i="2"/>
  <c r="BF1505" i="2"/>
  <c r="X1505" i="2"/>
  <c r="V1505" i="2"/>
  <c r="T1505" i="2"/>
  <c r="P1505" i="2"/>
  <c r="BI1503" i="2"/>
  <c r="BH1503" i="2"/>
  <c r="BG1503" i="2"/>
  <c r="BF1503" i="2"/>
  <c r="X1503" i="2"/>
  <c r="V1503" i="2"/>
  <c r="T1503" i="2"/>
  <c r="P1503" i="2"/>
  <c r="BI1501" i="2"/>
  <c r="BH1501" i="2"/>
  <c r="BG1501" i="2"/>
  <c r="BF1501" i="2"/>
  <c r="X1501" i="2"/>
  <c r="V1501" i="2"/>
  <c r="T1501" i="2"/>
  <c r="P1501" i="2"/>
  <c r="BI1499" i="2"/>
  <c r="BH1499" i="2"/>
  <c r="BG1499" i="2"/>
  <c r="BF1499" i="2"/>
  <c r="X1499" i="2"/>
  <c r="V1499" i="2"/>
  <c r="T1499" i="2"/>
  <c r="P1499" i="2"/>
  <c r="BI1497" i="2"/>
  <c r="BH1497" i="2"/>
  <c r="BG1497" i="2"/>
  <c r="BF1497" i="2"/>
  <c r="X1497" i="2"/>
  <c r="V1497" i="2"/>
  <c r="T1497" i="2"/>
  <c r="P1497" i="2"/>
  <c r="BI1495" i="2"/>
  <c r="BH1495" i="2"/>
  <c r="BG1495" i="2"/>
  <c r="BF1495" i="2"/>
  <c r="X1495" i="2"/>
  <c r="V1495" i="2"/>
  <c r="T1495" i="2"/>
  <c r="P1495" i="2"/>
  <c r="BI1493" i="2"/>
  <c r="BH1493" i="2"/>
  <c r="BG1493" i="2"/>
  <c r="BF1493" i="2"/>
  <c r="X1493" i="2"/>
  <c r="V1493" i="2"/>
  <c r="T1493" i="2"/>
  <c r="P1493" i="2"/>
  <c r="BI1491" i="2"/>
  <c r="BH1491" i="2"/>
  <c r="BG1491" i="2"/>
  <c r="BF1491" i="2"/>
  <c r="X1491" i="2"/>
  <c r="V1491" i="2"/>
  <c r="T1491" i="2"/>
  <c r="P1491" i="2"/>
  <c r="BI1489" i="2"/>
  <c r="BH1489" i="2"/>
  <c r="BG1489" i="2"/>
  <c r="BF1489" i="2"/>
  <c r="X1489" i="2"/>
  <c r="V1489" i="2"/>
  <c r="T1489" i="2"/>
  <c r="P1489" i="2"/>
  <c r="BI1487" i="2"/>
  <c r="BH1487" i="2"/>
  <c r="BG1487" i="2"/>
  <c r="BF1487" i="2"/>
  <c r="X1487" i="2"/>
  <c r="V1487" i="2"/>
  <c r="T1487" i="2"/>
  <c r="P1487" i="2"/>
  <c r="BI1485" i="2"/>
  <c r="BH1485" i="2"/>
  <c r="BG1485" i="2"/>
  <c r="BF1485" i="2"/>
  <c r="X1485" i="2"/>
  <c r="V1485" i="2"/>
  <c r="T1485" i="2"/>
  <c r="P1485" i="2"/>
  <c r="BI1483" i="2"/>
  <c r="BH1483" i="2"/>
  <c r="BG1483" i="2"/>
  <c r="BF1483" i="2"/>
  <c r="X1483" i="2"/>
  <c r="V1483" i="2"/>
  <c r="T1483" i="2"/>
  <c r="P1483" i="2"/>
  <c r="BI1481" i="2"/>
  <c r="BH1481" i="2"/>
  <c r="BG1481" i="2"/>
  <c r="BF1481" i="2"/>
  <c r="X1481" i="2"/>
  <c r="V1481" i="2"/>
  <c r="T1481" i="2"/>
  <c r="P1481" i="2"/>
  <c r="BI1479" i="2"/>
  <c r="BH1479" i="2"/>
  <c r="BG1479" i="2"/>
  <c r="BF1479" i="2"/>
  <c r="X1479" i="2"/>
  <c r="V1479" i="2"/>
  <c r="T1479" i="2"/>
  <c r="P1479" i="2"/>
  <c r="BI1477" i="2"/>
  <c r="BH1477" i="2"/>
  <c r="BG1477" i="2"/>
  <c r="BF1477" i="2"/>
  <c r="X1477" i="2"/>
  <c r="V1477" i="2"/>
  <c r="T1477" i="2"/>
  <c r="P1477" i="2"/>
  <c r="BI1475" i="2"/>
  <c r="BH1475" i="2"/>
  <c r="BG1475" i="2"/>
  <c r="BF1475" i="2"/>
  <c r="X1475" i="2"/>
  <c r="V1475" i="2"/>
  <c r="T1475" i="2"/>
  <c r="P1475" i="2"/>
  <c r="BI1473" i="2"/>
  <c r="BH1473" i="2"/>
  <c r="BG1473" i="2"/>
  <c r="BF1473" i="2"/>
  <c r="X1473" i="2"/>
  <c r="V1473" i="2"/>
  <c r="T1473" i="2"/>
  <c r="P1473" i="2"/>
  <c r="BI1471" i="2"/>
  <c r="BH1471" i="2"/>
  <c r="BG1471" i="2"/>
  <c r="BF1471" i="2"/>
  <c r="X1471" i="2"/>
  <c r="V1471" i="2"/>
  <c r="T1471" i="2"/>
  <c r="P1471" i="2"/>
  <c r="BI1469" i="2"/>
  <c r="BH1469" i="2"/>
  <c r="BG1469" i="2"/>
  <c r="BF1469" i="2"/>
  <c r="X1469" i="2"/>
  <c r="V1469" i="2"/>
  <c r="T1469" i="2"/>
  <c r="P1469" i="2"/>
  <c r="BI1467" i="2"/>
  <c r="BH1467" i="2"/>
  <c r="BG1467" i="2"/>
  <c r="BF1467" i="2"/>
  <c r="X1467" i="2"/>
  <c r="V1467" i="2"/>
  <c r="T1467" i="2"/>
  <c r="P1467" i="2"/>
  <c r="BI1465" i="2"/>
  <c r="BH1465" i="2"/>
  <c r="BG1465" i="2"/>
  <c r="BF1465" i="2"/>
  <c r="X1465" i="2"/>
  <c r="V1465" i="2"/>
  <c r="T1465" i="2"/>
  <c r="P1465" i="2"/>
  <c r="BI1463" i="2"/>
  <c r="BH1463" i="2"/>
  <c r="BG1463" i="2"/>
  <c r="BF1463" i="2"/>
  <c r="X1463" i="2"/>
  <c r="V1463" i="2"/>
  <c r="T1463" i="2"/>
  <c r="P1463" i="2"/>
  <c r="BI1461" i="2"/>
  <c r="BH1461" i="2"/>
  <c r="BG1461" i="2"/>
  <c r="BF1461" i="2"/>
  <c r="X1461" i="2"/>
  <c r="V1461" i="2"/>
  <c r="T1461" i="2"/>
  <c r="P1461" i="2"/>
  <c r="BI1459" i="2"/>
  <c r="BH1459" i="2"/>
  <c r="BG1459" i="2"/>
  <c r="BF1459" i="2"/>
  <c r="X1459" i="2"/>
  <c r="V1459" i="2"/>
  <c r="T1459" i="2"/>
  <c r="P1459" i="2"/>
  <c r="BI1457" i="2"/>
  <c r="BH1457" i="2"/>
  <c r="BG1457" i="2"/>
  <c r="BF1457" i="2"/>
  <c r="X1457" i="2"/>
  <c r="V1457" i="2"/>
  <c r="T1457" i="2"/>
  <c r="P1457" i="2"/>
  <c r="BI1455" i="2"/>
  <c r="BH1455" i="2"/>
  <c r="BG1455" i="2"/>
  <c r="BF1455" i="2"/>
  <c r="X1455" i="2"/>
  <c r="V1455" i="2"/>
  <c r="T1455" i="2"/>
  <c r="P1455" i="2"/>
  <c r="BI1453" i="2"/>
  <c r="BH1453" i="2"/>
  <c r="BG1453" i="2"/>
  <c r="BF1453" i="2"/>
  <c r="X1453" i="2"/>
  <c r="V1453" i="2"/>
  <c r="T1453" i="2"/>
  <c r="P1453" i="2"/>
  <c r="BI1451" i="2"/>
  <c r="BH1451" i="2"/>
  <c r="BG1451" i="2"/>
  <c r="BF1451" i="2"/>
  <c r="X1451" i="2"/>
  <c r="V1451" i="2"/>
  <c r="T1451" i="2"/>
  <c r="P1451" i="2"/>
  <c r="BI1449" i="2"/>
  <c r="BH1449" i="2"/>
  <c r="BG1449" i="2"/>
  <c r="BF1449" i="2"/>
  <c r="X1449" i="2"/>
  <c r="V1449" i="2"/>
  <c r="T1449" i="2"/>
  <c r="P1449" i="2"/>
  <c r="BI1447" i="2"/>
  <c r="BH1447" i="2"/>
  <c r="BG1447" i="2"/>
  <c r="BF1447" i="2"/>
  <c r="X1447" i="2"/>
  <c r="V1447" i="2"/>
  <c r="T1447" i="2"/>
  <c r="P1447" i="2"/>
  <c r="BI1445" i="2"/>
  <c r="BH1445" i="2"/>
  <c r="BG1445" i="2"/>
  <c r="BF1445" i="2"/>
  <c r="X1445" i="2"/>
  <c r="V1445" i="2"/>
  <c r="T1445" i="2"/>
  <c r="P1445" i="2"/>
  <c r="BI1443" i="2"/>
  <c r="BH1443" i="2"/>
  <c r="BG1443" i="2"/>
  <c r="BF1443" i="2"/>
  <c r="X1443" i="2"/>
  <c r="V1443" i="2"/>
  <c r="T1443" i="2"/>
  <c r="P1443" i="2"/>
  <c r="BI1441" i="2"/>
  <c r="BH1441" i="2"/>
  <c r="BG1441" i="2"/>
  <c r="BF1441" i="2"/>
  <c r="X1441" i="2"/>
  <c r="V1441" i="2"/>
  <c r="T1441" i="2"/>
  <c r="P1441" i="2"/>
  <c r="BI1439" i="2"/>
  <c r="BH1439" i="2"/>
  <c r="BG1439" i="2"/>
  <c r="BF1439" i="2"/>
  <c r="X1439" i="2"/>
  <c r="V1439" i="2"/>
  <c r="T1439" i="2"/>
  <c r="P1439" i="2"/>
  <c r="BI1437" i="2"/>
  <c r="BH1437" i="2"/>
  <c r="BG1437" i="2"/>
  <c r="BF1437" i="2"/>
  <c r="X1437" i="2"/>
  <c r="V1437" i="2"/>
  <c r="T1437" i="2"/>
  <c r="P1437" i="2"/>
  <c r="BI1435" i="2"/>
  <c r="BH1435" i="2"/>
  <c r="BG1435" i="2"/>
  <c r="BF1435" i="2"/>
  <c r="X1435" i="2"/>
  <c r="V1435" i="2"/>
  <c r="T1435" i="2"/>
  <c r="P1435" i="2"/>
  <c r="BI1433" i="2"/>
  <c r="BH1433" i="2"/>
  <c r="BG1433" i="2"/>
  <c r="BF1433" i="2"/>
  <c r="X1433" i="2"/>
  <c r="V1433" i="2"/>
  <c r="T1433" i="2"/>
  <c r="P1433" i="2"/>
  <c r="BI1431" i="2"/>
  <c r="BH1431" i="2"/>
  <c r="BG1431" i="2"/>
  <c r="BF1431" i="2"/>
  <c r="X1431" i="2"/>
  <c r="V1431" i="2"/>
  <c r="T1431" i="2"/>
  <c r="P1431" i="2"/>
  <c r="BI1429" i="2"/>
  <c r="BH1429" i="2"/>
  <c r="BG1429" i="2"/>
  <c r="BF1429" i="2"/>
  <c r="X1429" i="2"/>
  <c r="V1429" i="2"/>
  <c r="T1429" i="2"/>
  <c r="P1429" i="2"/>
  <c r="BI1427" i="2"/>
  <c r="BH1427" i="2"/>
  <c r="BG1427" i="2"/>
  <c r="BF1427" i="2"/>
  <c r="X1427" i="2"/>
  <c r="V1427" i="2"/>
  <c r="T1427" i="2"/>
  <c r="P1427" i="2"/>
  <c r="BI1425" i="2"/>
  <c r="BH1425" i="2"/>
  <c r="BG1425" i="2"/>
  <c r="BF1425" i="2"/>
  <c r="X1425" i="2"/>
  <c r="V1425" i="2"/>
  <c r="T1425" i="2"/>
  <c r="P1425" i="2"/>
  <c r="BI1423" i="2"/>
  <c r="BH1423" i="2"/>
  <c r="BG1423" i="2"/>
  <c r="BF1423" i="2"/>
  <c r="X1423" i="2"/>
  <c r="V1423" i="2"/>
  <c r="T1423" i="2"/>
  <c r="P1423" i="2"/>
  <c r="BI1421" i="2"/>
  <c r="BH1421" i="2"/>
  <c r="BG1421" i="2"/>
  <c r="BF1421" i="2"/>
  <c r="X1421" i="2"/>
  <c r="V1421" i="2"/>
  <c r="T1421" i="2"/>
  <c r="P1421" i="2"/>
  <c r="BI1419" i="2"/>
  <c r="BH1419" i="2"/>
  <c r="BG1419" i="2"/>
  <c r="BF1419" i="2"/>
  <c r="X1419" i="2"/>
  <c r="V1419" i="2"/>
  <c r="T1419" i="2"/>
  <c r="P1419" i="2"/>
  <c r="BI1417" i="2"/>
  <c r="BH1417" i="2"/>
  <c r="BG1417" i="2"/>
  <c r="BF1417" i="2"/>
  <c r="X1417" i="2"/>
  <c r="V1417" i="2"/>
  <c r="T1417" i="2"/>
  <c r="P1417" i="2"/>
  <c r="BI1415" i="2"/>
  <c r="BH1415" i="2"/>
  <c r="BG1415" i="2"/>
  <c r="BF1415" i="2"/>
  <c r="X1415" i="2"/>
  <c r="V1415" i="2"/>
  <c r="T1415" i="2"/>
  <c r="P1415" i="2"/>
  <c r="BI1413" i="2"/>
  <c r="BH1413" i="2"/>
  <c r="BG1413" i="2"/>
  <c r="BF1413" i="2"/>
  <c r="X1413" i="2"/>
  <c r="V1413" i="2"/>
  <c r="T1413" i="2"/>
  <c r="P1413" i="2"/>
  <c r="BI1411" i="2"/>
  <c r="BH1411" i="2"/>
  <c r="BG1411" i="2"/>
  <c r="BF1411" i="2"/>
  <c r="X1411" i="2"/>
  <c r="V1411" i="2"/>
  <c r="T1411" i="2"/>
  <c r="P1411" i="2"/>
  <c r="BI1409" i="2"/>
  <c r="BH1409" i="2"/>
  <c r="BG1409" i="2"/>
  <c r="BF1409" i="2"/>
  <c r="X1409" i="2"/>
  <c r="V1409" i="2"/>
  <c r="T1409" i="2"/>
  <c r="P1409" i="2"/>
  <c r="BI1407" i="2"/>
  <c r="BH1407" i="2"/>
  <c r="BG1407" i="2"/>
  <c r="BF1407" i="2"/>
  <c r="X1407" i="2"/>
  <c r="V1407" i="2"/>
  <c r="T1407" i="2"/>
  <c r="P1407" i="2"/>
  <c r="BI1405" i="2"/>
  <c r="BH1405" i="2"/>
  <c r="BG1405" i="2"/>
  <c r="BF1405" i="2"/>
  <c r="X1405" i="2"/>
  <c r="V1405" i="2"/>
  <c r="T1405" i="2"/>
  <c r="P1405" i="2"/>
  <c r="BI1403" i="2"/>
  <c r="BH1403" i="2"/>
  <c r="BG1403" i="2"/>
  <c r="BF1403" i="2"/>
  <c r="X1403" i="2"/>
  <c r="V1403" i="2"/>
  <c r="T1403" i="2"/>
  <c r="P1403" i="2"/>
  <c r="BI1401" i="2"/>
  <c r="BH1401" i="2"/>
  <c r="BG1401" i="2"/>
  <c r="BF1401" i="2"/>
  <c r="X1401" i="2"/>
  <c r="V1401" i="2"/>
  <c r="T1401" i="2"/>
  <c r="P1401" i="2"/>
  <c r="BI1399" i="2"/>
  <c r="BH1399" i="2"/>
  <c r="BG1399" i="2"/>
  <c r="BF1399" i="2"/>
  <c r="X1399" i="2"/>
  <c r="V1399" i="2"/>
  <c r="T1399" i="2"/>
  <c r="P1399" i="2"/>
  <c r="BI1397" i="2"/>
  <c r="BH1397" i="2"/>
  <c r="BG1397" i="2"/>
  <c r="BF1397" i="2"/>
  <c r="X1397" i="2"/>
  <c r="V1397" i="2"/>
  <c r="T1397" i="2"/>
  <c r="P1397" i="2"/>
  <c r="BI1395" i="2"/>
  <c r="BH1395" i="2"/>
  <c r="BG1395" i="2"/>
  <c r="BF1395" i="2"/>
  <c r="X1395" i="2"/>
  <c r="V1395" i="2"/>
  <c r="T1395" i="2"/>
  <c r="P1395" i="2"/>
  <c r="BI1393" i="2"/>
  <c r="BH1393" i="2"/>
  <c r="BG1393" i="2"/>
  <c r="BF1393" i="2"/>
  <c r="X1393" i="2"/>
  <c r="V1393" i="2"/>
  <c r="T1393" i="2"/>
  <c r="P1393" i="2"/>
  <c r="BI1391" i="2"/>
  <c r="BH1391" i="2"/>
  <c r="BG1391" i="2"/>
  <c r="BF1391" i="2"/>
  <c r="X1391" i="2"/>
  <c r="V1391" i="2"/>
  <c r="T1391" i="2"/>
  <c r="P1391" i="2"/>
  <c r="BI1389" i="2"/>
  <c r="BH1389" i="2"/>
  <c r="BG1389" i="2"/>
  <c r="BF1389" i="2"/>
  <c r="X1389" i="2"/>
  <c r="V1389" i="2"/>
  <c r="T1389" i="2"/>
  <c r="P1389" i="2"/>
  <c r="BI1387" i="2"/>
  <c r="BH1387" i="2"/>
  <c r="BG1387" i="2"/>
  <c r="BF1387" i="2"/>
  <c r="X1387" i="2"/>
  <c r="V1387" i="2"/>
  <c r="T1387" i="2"/>
  <c r="P1387" i="2"/>
  <c r="BI1385" i="2"/>
  <c r="BH1385" i="2"/>
  <c r="BG1385" i="2"/>
  <c r="BF1385" i="2"/>
  <c r="X1385" i="2"/>
  <c r="V1385" i="2"/>
  <c r="T1385" i="2"/>
  <c r="P1385" i="2"/>
  <c r="BI1383" i="2"/>
  <c r="BH1383" i="2"/>
  <c r="BG1383" i="2"/>
  <c r="BF1383" i="2"/>
  <c r="X1383" i="2"/>
  <c r="V1383" i="2"/>
  <c r="T1383" i="2"/>
  <c r="P1383" i="2"/>
  <c r="BI1381" i="2"/>
  <c r="BH1381" i="2"/>
  <c r="BG1381" i="2"/>
  <c r="BF1381" i="2"/>
  <c r="X1381" i="2"/>
  <c r="V1381" i="2"/>
  <c r="T1381" i="2"/>
  <c r="P1381" i="2"/>
  <c r="BI1379" i="2"/>
  <c r="BH1379" i="2"/>
  <c r="BG1379" i="2"/>
  <c r="BF1379" i="2"/>
  <c r="X1379" i="2"/>
  <c r="V1379" i="2"/>
  <c r="T1379" i="2"/>
  <c r="P1379" i="2"/>
  <c r="BI1377" i="2"/>
  <c r="BH1377" i="2"/>
  <c r="BG1377" i="2"/>
  <c r="BF1377" i="2"/>
  <c r="X1377" i="2"/>
  <c r="V1377" i="2"/>
  <c r="T1377" i="2"/>
  <c r="P1377" i="2"/>
  <c r="BI1375" i="2"/>
  <c r="BH1375" i="2"/>
  <c r="BG1375" i="2"/>
  <c r="BF1375" i="2"/>
  <c r="X1375" i="2"/>
  <c r="V1375" i="2"/>
  <c r="T1375" i="2"/>
  <c r="P1375" i="2"/>
  <c r="BI1373" i="2"/>
  <c r="BH1373" i="2"/>
  <c r="BG1373" i="2"/>
  <c r="BF1373" i="2"/>
  <c r="X1373" i="2"/>
  <c r="V1373" i="2"/>
  <c r="T1373" i="2"/>
  <c r="P1373" i="2"/>
  <c r="BI1371" i="2"/>
  <c r="BH1371" i="2"/>
  <c r="BG1371" i="2"/>
  <c r="BF1371" i="2"/>
  <c r="X1371" i="2"/>
  <c r="V1371" i="2"/>
  <c r="T1371" i="2"/>
  <c r="P1371" i="2"/>
  <c r="BI1369" i="2"/>
  <c r="BH1369" i="2"/>
  <c r="BG1369" i="2"/>
  <c r="BF1369" i="2"/>
  <c r="X1369" i="2"/>
  <c r="V1369" i="2"/>
  <c r="T1369" i="2"/>
  <c r="P1369" i="2"/>
  <c r="BI1367" i="2"/>
  <c r="BH1367" i="2"/>
  <c r="BG1367" i="2"/>
  <c r="BF1367" i="2"/>
  <c r="X1367" i="2"/>
  <c r="V1367" i="2"/>
  <c r="T1367" i="2"/>
  <c r="P1367" i="2"/>
  <c r="BI1365" i="2"/>
  <c r="BH1365" i="2"/>
  <c r="BG1365" i="2"/>
  <c r="BF1365" i="2"/>
  <c r="X1365" i="2"/>
  <c r="V1365" i="2"/>
  <c r="T1365" i="2"/>
  <c r="P1365" i="2"/>
  <c r="BI1363" i="2"/>
  <c r="BH1363" i="2"/>
  <c r="BG1363" i="2"/>
  <c r="BF1363" i="2"/>
  <c r="X1363" i="2"/>
  <c r="V1363" i="2"/>
  <c r="T1363" i="2"/>
  <c r="P1363" i="2"/>
  <c r="BI1361" i="2"/>
  <c r="BH1361" i="2"/>
  <c r="BG1361" i="2"/>
  <c r="BF1361" i="2"/>
  <c r="X1361" i="2"/>
  <c r="V1361" i="2"/>
  <c r="T1361" i="2"/>
  <c r="P1361" i="2"/>
  <c r="BI1359" i="2"/>
  <c r="BH1359" i="2"/>
  <c r="BG1359" i="2"/>
  <c r="BF1359" i="2"/>
  <c r="X1359" i="2"/>
  <c r="V1359" i="2"/>
  <c r="T1359" i="2"/>
  <c r="P1359" i="2"/>
  <c r="BI1357" i="2"/>
  <c r="BH1357" i="2"/>
  <c r="BG1357" i="2"/>
  <c r="BF1357" i="2"/>
  <c r="X1357" i="2"/>
  <c r="V1357" i="2"/>
  <c r="T1357" i="2"/>
  <c r="P1357" i="2"/>
  <c r="BI1355" i="2"/>
  <c r="BH1355" i="2"/>
  <c r="BG1355" i="2"/>
  <c r="BF1355" i="2"/>
  <c r="X1355" i="2"/>
  <c r="V1355" i="2"/>
  <c r="T1355" i="2"/>
  <c r="P1355" i="2"/>
  <c r="BI1353" i="2"/>
  <c r="BH1353" i="2"/>
  <c r="BG1353" i="2"/>
  <c r="BF1353" i="2"/>
  <c r="X1353" i="2"/>
  <c r="V1353" i="2"/>
  <c r="T1353" i="2"/>
  <c r="P1353" i="2"/>
  <c r="BI1351" i="2"/>
  <c r="BH1351" i="2"/>
  <c r="BG1351" i="2"/>
  <c r="BF1351" i="2"/>
  <c r="X1351" i="2"/>
  <c r="V1351" i="2"/>
  <c r="T1351" i="2"/>
  <c r="P1351" i="2"/>
  <c r="BI1349" i="2"/>
  <c r="BH1349" i="2"/>
  <c r="BG1349" i="2"/>
  <c r="BF1349" i="2"/>
  <c r="X1349" i="2"/>
  <c r="V1349" i="2"/>
  <c r="T1349" i="2"/>
  <c r="P1349" i="2"/>
  <c r="BI1347" i="2"/>
  <c r="BH1347" i="2"/>
  <c r="BG1347" i="2"/>
  <c r="BF1347" i="2"/>
  <c r="X1347" i="2"/>
  <c r="V1347" i="2"/>
  <c r="T1347" i="2"/>
  <c r="P1347" i="2"/>
  <c r="BI1345" i="2"/>
  <c r="BH1345" i="2"/>
  <c r="BG1345" i="2"/>
  <c r="BF1345" i="2"/>
  <c r="X1345" i="2"/>
  <c r="V1345" i="2"/>
  <c r="T1345" i="2"/>
  <c r="P1345" i="2"/>
  <c r="BI1343" i="2"/>
  <c r="BH1343" i="2"/>
  <c r="BG1343" i="2"/>
  <c r="BF1343" i="2"/>
  <c r="X1343" i="2"/>
  <c r="V1343" i="2"/>
  <c r="T1343" i="2"/>
  <c r="P1343" i="2"/>
  <c r="BI1341" i="2"/>
  <c r="BH1341" i="2"/>
  <c r="BG1341" i="2"/>
  <c r="BF1341" i="2"/>
  <c r="X1341" i="2"/>
  <c r="V1341" i="2"/>
  <c r="T1341" i="2"/>
  <c r="P1341" i="2"/>
  <c r="BI1339" i="2"/>
  <c r="BH1339" i="2"/>
  <c r="BG1339" i="2"/>
  <c r="BF1339" i="2"/>
  <c r="X1339" i="2"/>
  <c r="V1339" i="2"/>
  <c r="T1339" i="2"/>
  <c r="P1339" i="2"/>
  <c r="BI1337" i="2"/>
  <c r="BH1337" i="2"/>
  <c r="BG1337" i="2"/>
  <c r="BF1337" i="2"/>
  <c r="X1337" i="2"/>
  <c r="V1337" i="2"/>
  <c r="T1337" i="2"/>
  <c r="P1337" i="2"/>
  <c r="BI1335" i="2"/>
  <c r="BH1335" i="2"/>
  <c r="BG1335" i="2"/>
  <c r="BF1335" i="2"/>
  <c r="X1335" i="2"/>
  <c r="V1335" i="2"/>
  <c r="T1335" i="2"/>
  <c r="P1335" i="2"/>
  <c r="BI1333" i="2"/>
  <c r="BH1333" i="2"/>
  <c r="BG1333" i="2"/>
  <c r="BF1333" i="2"/>
  <c r="X1333" i="2"/>
  <c r="V1333" i="2"/>
  <c r="T1333" i="2"/>
  <c r="P1333" i="2"/>
  <c r="BI1331" i="2"/>
  <c r="BH1331" i="2"/>
  <c r="BG1331" i="2"/>
  <c r="BF1331" i="2"/>
  <c r="X1331" i="2"/>
  <c r="V1331" i="2"/>
  <c r="T1331" i="2"/>
  <c r="P1331" i="2"/>
  <c r="BI1329" i="2"/>
  <c r="BH1329" i="2"/>
  <c r="BG1329" i="2"/>
  <c r="BF1329" i="2"/>
  <c r="X1329" i="2"/>
  <c r="V1329" i="2"/>
  <c r="T1329" i="2"/>
  <c r="P1329" i="2"/>
  <c r="BI1327" i="2"/>
  <c r="BH1327" i="2"/>
  <c r="BG1327" i="2"/>
  <c r="BF1327" i="2"/>
  <c r="X1327" i="2"/>
  <c r="V1327" i="2"/>
  <c r="T1327" i="2"/>
  <c r="P1327" i="2"/>
  <c r="BI1325" i="2"/>
  <c r="BH1325" i="2"/>
  <c r="BG1325" i="2"/>
  <c r="BF1325" i="2"/>
  <c r="X1325" i="2"/>
  <c r="V1325" i="2"/>
  <c r="T1325" i="2"/>
  <c r="P1325" i="2"/>
  <c r="BI1323" i="2"/>
  <c r="BH1323" i="2"/>
  <c r="BG1323" i="2"/>
  <c r="BF1323" i="2"/>
  <c r="X1323" i="2"/>
  <c r="V1323" i="2"/>
  <c r="T1323" i="2"/>
  <c r="P1323" i="2"/>
  <c r="BI1321" i="2"/>
  <c r="BH1321" i="2"/>
  <c r="BG1321" i="2"/>
  <c r="BF1321" i="2"/>
  <c r="X1321" i="2"/>
  <c r="V1321" i="2"/>
  <c r="T1321" i="2"/>
  <c r="P1321" i="2"/>
  <c r="BI1319" i="2"/>
  <c r="BH1319" i="2"/>
  <c r="BG1319" i="2"/>
  <c r="BF1319" i="2"/>
  <c r="X1319" i="2"/>
  <c r="V1319" i="2"/>
  <c r="T1319" i="2"/>
  <c r="P1319" i="2"/>
  <c r="BI1317" i="2"/>
  <c r="BH1317" i="2"/>
  <c r="BG1317" i="2"/>
  <c r="BF1317" i="2"/>
  <c r="X1317" i="2"/>
  <c r="V1317" i="2"/>
  <c r="T1317" i="2"/>
  <c r="P1317" i="2"/>
  <c r="BI1315" i="2"/>
  <c r="BH1315" i="2"/>
  <c r="BG1315" i="2"/>
  <c r="BF1315" i="2"/>
  <c r="X1315" i="2"/>
  <c r="V1315" i="2"/>
  <c r="T1315" i="2"/>
  <c r="P1315" i="2"/>
  <c r="BI1313" i="2"/>
  <c r="BH1313" i="2"/>
  <c r="BG1313" i="2"/>
  <c r="BF1313" i="2"/>
  <c r="X1313" i="2"/>
  <c r="V1313" i="2"/>
  <c r="T1313" i="2"/>
  <c r="P1313" i="2"/>
  <c r="BI1311" i="2"/>
  <c r="BH1311" i="2"/>
  <c r="BG1311" i="2"/>
  <c r="BF1311" i="2"/>
  <c r="X1311" i="2"/>
  <c r="V1311" i="2"/>
  <c r="T1311" i="2"/>
  <c r="P1311" i="2"/>
  <c r="BI1309" i="2"/>
  <c r="BH1309" i="2"/>
  <c r="BG1309" i="2"/>
  <c r="BF1309" i="2"/>
  <c r="X1309" i="2"/>
  <c r="V1309" i="2"/>
  <c r="T1309" i="2"/>
  <c r="P1309" i="2"/>
  <c r="BI1307" i="2"/>
  <c r="BH1307" i="2"/>
  <c r="BG1307" i="2"/>
  <c r="BF1307" i="2"/>
  <c r="X1307" i="2"/>
  <c r="V1307" i="2"/>
  <c r="T1307" i="2"/>
  <c r="P1307" i="2"/>
  <c r="BI1305" i="2"/>
  <c r="BH1305" i="2"/>
  <c r="BG1305" i="2"/>
  <c r="BF1305" i="2"/>
  <c r="X1305" i="2"/>
  <c r="V1305" i="2"/>
  <c r="T1305" i="2"/>
  <c r="P1305" i="2"/>
  <c r="BI1303" i="2"/>
  <c r="BH1303" i="2"/>
  <c r="BG1303" i="2"/>
  <c r="BF1303" i="2"/>
  <c r="X1303" i="2"/>
  <c r="V1303" i="2"/>
  <c r="T1303" i="2"/>
  <c r="P1303" i="2"/>
  <c r="BI1301" i="2"/>
  <c r="BH1301" i="2"/>
  <c r="BG1301" i="2"/>
  <c r="BF1301" i="2"/>
  <c r="X1301" i="2"/>
  <c r="V1301" i="2"/>
  <c r="T1301" i="2"/>
  <c r="P1301" i="2"/>
  <c r="BI1299" i="2"/>
  <c r="BH1299" i="2"/>
  <c r="BG1299" i="2"/>
  <c r="BF1299" i="2"/>
  <c r="X1299" i="2"/>
  <c r="V1299" i="2"/>
  <c r="T1299" i="2"/>
  <c r="P1299" i="2"/>
  <c r="BI1297" i="2"/>
  <c r="BH1297" i="2"/>
  <c r="BG1297" i="2"/>
  <c r="BF1297" i="2"/>
  <c r="X1297" i="2"/>
  <c r="V1297" i="2"/>
  <c r="T1297" i="2"/>
  <c r="P1297" i="2"/>
  <c r="BI1295" i="2"/>
  <c r="BH1295" i="2"/>
  <c r="BG1295" i="2"/>
  <c r="BF1295" i="2"/>
  <c r="X1295" i="2"/>
  <c r="V1295" i="2"/>
  <c r="T1295" i="2"/>
  <c r="P1295" i="2"/>
  <c r="BI1293" i="2"/>
  <c r="BH1293" i="2"/>
  <c r="BG1293" i="2"/>
  <c r="BF1293" i="2"/>
  <c r="X1293" i="2"/>
  <c r="V1293" i="2"/>
  <c r="T1293" i="2"/>
  <c r="P1293" i="2"/>
  <c r="BI1291" i="2"/>
  <c r="BH1291" i="2"/>
  <c r="BG1291" i="2"/>
  <c r="BF1291" i="2"/>
  <c r="X1291" i="2"/>
  <c r="V1291" i="2"/>
  <c r="T1291" i="2"/>
  <c r="P1291" i="2"/>
  <c r="BI1289" i="2"/>
  <c r="BH1289" i="2"/>
  <c r="BG1289" i="2"/>
  <c r="BF1289" i="2"/>
  <c r="X1289" i="2"/>
  <c r="V1289" i="2"/>
  <c r="T1289" i="2"/>
  <c r="P1289" i="2"/>
  <c r="BI1287" i="2"/>
  <c r="BH1287" i="2"/>
  <c r="BG1287" i="2"/>
  <c r="BF1287" i="2"/>
  <c r="X1287" i="2"/>
  <c r="V1287" i="2"/>
  <c r="T1287" i="2"/>
  <c r="P1287" i="2"/>
  <c r="BI1285" i="2"/>
  <c r="BH1285" i="2"/>
  <c r="BG1285" i="2"/>
  <c r="BF1285" i="2"/>
  <c r="X1285" i="2"/>
  <c r="V1285" i="2"/>
  <c r="T1285" i="2"/>
  <c r="P1285" i="2"/>
  <c r="BI1283" i="2"/>
  <c r="BH1283" i="2"/>
  <c r="BG1283" i="2"/>
  <c r="BF1283" i="2"/>
  <c r="X1283" i="2"/>
  <c r="V1283" i="2"/>
  <c r="T1283" i="2"/>
  <c r="P1283" i="2"/>
  <c r="BI1281" i="2"/>
  <c r="BH1281" i="2"/>
  <c r="BG1281" i="2"/>
  <c r="BF1281" i="2"/>
  <c r="X1281" i="2"/>
  <c r="V1281" i="2"/>
  <c r="T1281" i="2"/>
  <c r="P1281" i="2"/>
  <c r="BI1279" i="2"/>
  <c r="BH1279" i="2"/>
  <c r="BG1279" i="2"/>
  <c r="BF1279" i="2"/>
  <c r="X1279" i="2"/>
  <c r="V1279" i="2"/>
  <c r="T1279" i="2"/>
  <c r="P1279" i="2"/>
  <c r="BI1277" i="2"/>
  <c r="BH1277" i="2"/>
  <c r="BG1277" i="2"/>
  <c r="BF1277" i="2"/>
  <c r="X1277" i="2"/>
  <c r="V1277" i="2"/>
  <c r="T1277" i="2"/>
  <c r="P1277" i="2"/>
  <c r="BI1275" i="2"/>
  <c r="BH1275" i="2"/>
  <c r="BG1275" i="2"/>
  <c r="BF1275" i="2"/>
  <c r="X1275" i="2"/>
  <c r="V1275" i="2"/>
  <c r="T1275" i="2"/>
  <c r="P1275" i="2"/>
  <c r="BI1273" i="2"/>
  <c r="BH1273" i="2"/>
  <c r="BG1273" i="2"/>
  <c r="BF1273" i="2"/>
  <c r="X1273" i="2"/>
  <c r="V1273" i="2"/>
  <c r="T1273" i="2"/>
  <c r="P1273" i="2"/>
  <c r="BI1271" i="2"/>
  <c r="BH1271" i="2"/>
  <c r="BG1271" i="2"/>
  <c r="BF1271" i="2"/>
  <c r="X1271" i="2"/>
  <c r="V1271" i="2"/>
  <c r="T1271" i="2"/>
  <c r="P1271" i="2"/>
  <c r="BI1269" i="2"/>
  <c r="BH1269" i="2"/>
  <c r="BG1269" i="2"/>
  <c r="BF1269" i="2"/>
  <c r="X1269" i="2"/>
  <c r="V1269" i="2"/>
  <c r="T1269" i="2"/>
  <c r="P1269" i="2"/>
  <c r="BI1267" i="2"/>
  <c r="BH1267" i="2"/>
  <c r="BG1267" i="2"/>
  <c r="BF1267" i="2"/>
  <c r="X1267" i="2"/>
  <c r="V1267" i="2"/>
  <c r="T1267" i="2"/>
  <c r="P1267" i="2"/>
  <c r="BI1265" i="2"/>
  <c r="BH1265" i="2"/>
  <c r="BG1265" i="2"/>
  <c r="BF1265" i="2"/>
  <c r="X1265" i="2"/>
  <c r="V1265" i="2"/>
  <c r="T1265" i="2"/>
  <c r="P1265" i="2"/>
  <c r="BI1263" i="2"/>
  <c r="BH1263" i="2"/>
  <c r="BG1263" i="2"/>
  <c r="BF1263" i="2"/>
  <c r="X1263" i="2"/>
  <c r="V1263" i="2"/>
  <c r="T1263" i="2"/>
  <c r="P1263" i="2"/>
  <c r="BI1261" i="2"/>
  <c r="BH1261" i="2"/>
  <c r="BG1261" i="2"/>
  <c r="BF1261" i="2"/>
  <c r="X1261" i="2"/>
  <c r="V1261" i="2"/>
  <c r="T1261" i="2"/>
  <c r="P1261" i="2"/>
  <c r="BI1259" i="2"/>
  <c r="BH1259" i="2"/>
  <c r="BG1259" i="2"/>
  <c r="BF1259" i="2"/>
  <c r="X1259" i="2"/>
  <c r="V1259" i="2"/>
  <c r="T1259" i="2"/>
  <c r="P1259" i="2"/>
  <c r="BI1257" i="2"/>
  <c r="BH1257" i="2"/>
  <c r="BG1257" i="2"/>
  <c r="BF1257" i="2"/>
  <c r="X1257" i="2"/>
  <c r="V1257" i="2"/>
  <c r="T1257" i="2"/>
  <c r="P1257" i="2"/>
  <c r="BI1255" i="2"/>
  <c r="BH1255" i="2"/>
  <c r="BG1255" i="2"/>
  <c r="BF1255" i="2"/>
  <c r="X1255" i="2"/>
  <c r="V1255" i="2"/>
  <c r="T1255" i="2"/>
  <c r="P1255" i="2"/>
  <c r="BI1253" i="2"/>
  <c r="BH1253" i="2"/>
  <c r="BG1253" i="2"/>
  <c r="BF1253" i="2"/>
  <c r="X1253" i="2"/>
  <c r="V1253" i="2"/>
  <c r="T1253" i="2"/>
  <c r="P1253" i="2"/>
  <c r="BI1251" i="2"/>
  <c r="BH1251" i="2"/>
  <c r="BG1251" i="2"/>
  <c r="BF1251" i="2"/>
  <c r="X1251" i="2"/>
  <c r="V1251" i="2"/>
  <c r="T1251" i="2"/>
  <c r="P1251" i="2"/>
  <c r="BI1249" i="2"/>
  <c r="BH1249" i="2"/>
  <c r="BG1249" i="2"/>
  <c r="BF1249" i="2"/>
  <c r="X1249" i="2"/>
  <c r="V1249" i="2"/>
  <c r="T1249" i="2"/>
  <c r="P1249" i="2"/>
  <c r="BI1247" i="2"/>
  <c r="BH1247" i="2"/>
  <c r="BG1247" i="2"/>
  <c r="BF1247" i="2"/>
  <c r="X1247" i="2"/>
  <c r="V1247" i="2"/>
  <c r="T1247" i="2"/>
  <c r="P1247" i="2"/>
  <c r="BI1245" i="2"/>
  <c r="BH1245" i="2"/>
  <c r="BG1245" i="2"/>
  <c r="BF1245" i="2"/>
  <c r="X1245" i="2"/>
  <c r="V1245" i="2"/>
  <c r="T1245" i="2"/>
  <c r="P1245" i="2"/>
  <c r="BI1243" i="2"/>
  <c r="BH1243" i="2"/>
  <c r="BG1243" i="2"/>
  <c r="BF1243" i="2"/>
  <c r="X1243" i="2"/>
  <c r="V1243" i="2"/>
  <c r="T1243" i="2"/>
  <c r="P1243" i="2"/>
  <c r="BI1241" i="2"/>
  <c r="BH1241" i="2"/>
  <c r="BG1241" i="2"/>
  <c r="BF1241" i="2"/>
  <c r="X1241" i="2"/>
  <c r="V1241" i="2"/>
  <c r="T1241" i="2"/>
  <c r="P1241" i="2"/>
  <c r="BI1239" i="2"/>
  <c r="BH1239" i="2"/>
  <c r="BG1239" i="2"/>
  <c r="BF1239" i="2"/>
  <c r="X1239" i="2"/>
  <c r="V1239" i="2"/>
  <c r="T1239" i="2"/>
  <c r="P1239" i="2"/>
  <c r="BI1237" i="2"/>
  <c r="BH1237" i="2"/>
  <c r="BG1237" i="2"/>
  <c r="BF1237" i="2"/>
  <c r="X1237" i="2"/>
  <c r="V1237" i="2"/>
  <c r="T1237" i="2"/>
  <c r="P1237" i="2"/>
  <c r="BI1235" i="2"/>
  <c r="BH1235" i="2"/>
  <c r="BG1235" i="2"/>
  <c r="BF1235" i="2"/>
  <c r="X1235" i="2"/>
  <c r="V1235" i="2"/>
  <c r="T1235" i="2"/>
  <c r="P1235" i="2"/>
  <c r="BI1233" i="2"/>
  <c r="BH1233" i="2"/>
  <c r="BG1233" i="2"/>
  <c r="BF1233" i="2"/>
  <c r="X1233" i="2"/>
  <c r="V1233" i="2"/>
  <c r="T1233" i="2"/>
  <c r="P1233" i="2"/>
  <c r="BI1231" i="2"/>
  <c r="BH1231" i="2"/>
  <c r="BG1231" i="2"/>
  <c r="BF1231" i="2"/>
  <c r="X1231" i="2"/>
  <c r="V1231" i="2"/>
  <c r="T1231" i="2"/>
  <c r="P1231" i="2"/>
  <c r="BI1229" i="2"/>
  <c r="BH1229" i="2"/>
  <c r="BG1229" i="2"/>
  <c r="BF1229" i="2"/>
  <c r="X1229" i="2"/>
  <c r="V1229" i="2"/>
  <c r="T1229" i="2"/>
  <c r="P1229" i="2"/>
  <c r="BI1227" i="2"/>
  <c r="BH1227" i="2"/>
  <c r="BG1227" i="2"/>
  <c r="BF1227" i="2"/>
  <c r="X1227" i="2"/>
  <c r="V1227" i="2"/>
  <c r="T1227" i="2"/>
  <c r="P1227" i="2"/>
  <c r="BI1225" i="2"/>
  <c r="BH1225" i="2"/>
  <c r="BG1225" i="2"/>
  <c r="BF1225" i="2"/>
  <c r="X1225" i="2"/>
  <c r="V1225" i="2"/>
  <c r="T1225" i="2"/>
  <c r="P1225" i="2"/>
  <c r="BI1223" i="2"/>
  <c r="BH1223" i="2"/>
  <c r="BG1223" i="2"/>
  <c r="BF1223" i="2"/>
  <c r="X1223" i="2"/>
  <c r="V1223" i="2"/>
  <c r="T1223" i="2"/>
  <c r="P1223" i="2"/>
  <c r="BI1221" i="2"/>
  <c r="BH1221" i="2"/>
  <c r="BG1221" i="2"/>
  <c r="BF1221" i="2"/>
  <c r="X1221" i="2"/>
  <c r="V1221" i="2"/>
  <c r="T1221" i="2"/>
  <c r="P1221" i="2"/>
  <c r="BI1219" i="2"/>
  <c r="BH1219" i="2"/>
  <c r="BG1219" i="2"/>
  <c r="BF1219" i="2"/>
  <c r="X1219" i="2"/>
  <c r="V1219" i="2"/>
  <c r="T1219" i="2"/>
  <c r="P1219" i="2"/>
  <c r="BI1217" i="2"/>
  <c r="BH1217" i="2"/>
  <c r="BG1217" i="2"/>
  <c r="BF1217" i="2"/>
  <c r="X1217" i="2"/>
  <c r="V1217" i="2"/>
  <c r="T1217" i="2"/>
  <c r="P1217" i="2"/>
  <c r="BI1215" i="2"/>
  <c r="BH1215" i="2"/>
  <c r="BG1215" i="2"/>
  <c r="BF1215" i="2"/>
  <c r="X1215" i="2"/>
  <c r="V1215" i="2"/>
  <c r="T1215" i="2"/>
  <c r="P1215" i="2"/>
  <c r="BI1213" i="2"/>
  <c r="BH1213" i="2"/>
  <c r="BG1213" i="2"/>
  <c r="BF1213" i="2"/>
  <c r="X1213" i="2"/>
  <c r="V1213" i="2"/>
  <c r="T1213" i="2"/>
  <c r="P1213" i="2"/>
  <c r="BI1211" i="2"/>
  <c r="BH1211" i="2"/>
  <c r="BG1211" i="2"/>
  <c r="BF1211" i="2"/>
  <c r="X1211" i="2"/>
  <c r="V1211" i="2"/>
  <c r="T1211" i="2"/>
  <c r="P1211" i="2"/>
  <c r="BI1209" i="2"/>
  <c r="BH1209" i="2"/>
  <c r="BG1209" i="2"/>
  <c r="BF1209" i="2"/>
  <c r="X1209" i="2"/>
  <c r="V1209" i="2"/>
  <c r="T1209" i="2"/>
  <c r="P1209" i="2"/>
  <c r="BI1207" i="2"/>
  <c r="BH1207" i="2"/>
  <c r="BG1207" i="2"/>
  <c r="BF1207" i="2"/>
  <c r="X1207" i="2"/>
  <c r="V1207" i="2"/>
  <c r="T1207" i="2"/>
  <c r="P1207" i="2"/>
  <c r="BI1205" i="2"/>
  <c r="BH1205" i="2"/>
  <c r="BG1205" i="2"/>
  <c r="BF1205" i="2"/>
  <c r="X1205" i="2"/>
  <c r="V1205" i="2"/>
  <c r="T1205" i="2"/>
  <c r="P1205" i="2"/>
  <c r="BI1203" i="2"/>
  <c r="BH1203" i="2"/>
  <c r="BG1203" i="2"/>
  <c r="BF1203" i="2"/>
  <c r="X1203" i="2"/>
  <c r="V1203" i="2"/>
  <c r="T1203" i="2"/>
  <c r="P1203" i="2"/>
  <c r="BI1201" i="2"/>
  <c r="BH1201" i="2"/>
  <c r="BG1201" i="2"/>
  <c r="BF1201" i="2"/>
  <c r="X1201" i="2"/>
  <c r="V1201" i="2"/>
  <c r="T1201" i="2"/>
  <c r="P1201" i="2"/>
  <c r="BI1199" i="2"/>
  <c r="BH1199" i="2"/>
  <c r="BG1199" i="2"/>
  <c r="BF1199" i="2"/>
  <c r="X1199" i="2"/>
  <c r="V1199" i="2"/>
  <c r="T1199" i="2"/>
  <c r="P1199" i="2"/>
  <c r="BI1197" i="2"/>
  <c r="BH1197" i="2"/>
  <c r="BG1197" i="2"/>
  <c r="BF1197" i="2"/>
  <c r="X1197" i="2"/>
  <c r="V1197" i="2"/>
  <c r="T1197" i="2"/>
  <c r="P1197" i="2"/>
  <c r="BI1195" i="2"/>
  <c r="BH1195" i="2"/>
  <c r="BG1195" i="2"/>
  <c r="BF1195" i="2"/>
  <c r="X1195" i="2"/>
  <c r="V1195" i="2"/>
  <c r="T1195" i="2"/>
  <c r="P1195" i="2"/>
  <c r="BI1193" i="2"/>
  <c r="BH1193" i="2"/>
  <c r="BG1193" i="2"/>
  <c r="BF1193" i="2"/>
  <c r="X1193" i="2"/>
  <c r="V1193" i="2"/>
  <c r="T1193" i="2"/>
  <c r="P1193" i="2"/>
  <c r="BI1191" i="2"/>
  <c r="BH1191" i="2"/>
  <c r="BG1191" i="2"/>
  <c r="BF1191" i="2"/>
  <c r="X1191" i="2"/>
  <c r="V1191" i="2"/>
  <c r="T1191" i="2"/>
  <c r="P1191" i="2"/>
  <c r="BI1189" i="2"/>
  <c r="BH1189" i="2"/>
  <c r="BG1189" i="2"/>
  <c r="BF1189" i="2"/>
  <c r="X1189" i="2"/>
  <c r="V1189" i="2"/>
  <c r="T1189" i="2"/>
  <c r="P1189" i="2"/>
  <c r="BI1187" i="2"/>
  <c r="BH1187" i="2"/>
  <c r="BG1187" i="2"/>
  <c r="BF1187" i="2"/>
  <c r="X1187" i="2"/>
  <c r="V1187" i="2"/>
  <c r="T1187" i="2"/>
  <c r="P1187" i="2"/>
  <c r="BI1185" i="2"/>
  <c r="BH1185" i="2"/>
  <c r="BG1185" i="2"/>
  <c r="BF1185" i="2"/>
  <c r="X1185" i="2"/>
  <c r="V1185" i="2"/>
  <c r="T1185" i="2"/>
  <c r="P1185" i="2"/>
  <c r="BI1183" i="2"/>
  <c r="BH1183" i="2"/>
  <c r="BG1183" i="2"/>
  <c r="BF1183" i="2"/>
  <c r="X1183" i="2"/>
  <c r="V1183" i="2"/>
  <c r="T1183" i="2"/>
  <c r="P1183" i="2"/>
  <c r="BI1181" i="2"/>
  <c r="BH1181" i="2"/>
  <c r="BG1181" i="2"/>
  <c r="BF1181" i="2"/>
  <c r="X1181" i="2"/>
  <c r="V1181" i="2"/>
  <c r="T1181" i="2"/>
  <c r="P1181" i="2"/>
  <c r="BI1179" i="2"/>
  <c r="BH1179" i="2"/>
  <c r="BG1179" i="2"/>
  <c r="BF1179" i="2"/>
  <c r="X1179" i="2"/>
  <c r="V1179" i="2"/>
  <c r="T1179" i="2"/>
  <c r="P1179" i="2"/>
  <c r="BI1177" i="2"/>
  <c r="BH1177" i="2"/>
  <c r="BG1177" i="2"/>
  <c r="BF1177" i="2"/>
  <c r="X1177" i="2"/>
  <c r="V1177" i="2"/>
  <c r="T1177" i="2"/>
  <c r="P1177" i="2"/>
  <c r="BI1175" i="2"/>
  <c r="BH1175" i="2"/>
  <c r="BG1175" i="2"/>
  <c r="BF1175" i="2"/>
  <c r="X1175" i="2"/>
  <c r="V1175" i="2"/>
  <c r="T1175" i="2"/>
  <c r="P1175" i="2"/>
  <c r="BI1173" i="2"/>
  <c r="BH1173" i="2"/>
  <c r="BG1173" i="2"/>
  <c r="BF1173" i="2"/>
  <c r="X1173" i="2"/>
  <c r="V1173" i="2"/>
  <c r="T1173" i="2"/>
  <c r="P1173" i="2"/>
  <c r="BI1171" i="2"/>
  <c r="BH1171" i="2"/>
  <c r="BG1171" i="2"/>
  <c r="BF1171" i="2"/>
  <c r="X1171" i="2"/>
  <c r="V1171" i="2"/>
  <c r="T1171" i="2"/>
  <c r="P1171" i="2"/>
  <c r="BI1169" i="2"/>
  <c r="BH1169" i="2"/>
  <c r="BG1169" i="2"/>
  <c r="BF1169" i="2"/>
  <c r="X1169" i="2"/>
  <c r="V1169" i="2"/>
  <c r="T1169" i="2"/>
  <c r="P1169" i="2"/>
  <c r="BI1167" i="2"/>
  <c r="BH1167" i="2"/>
  <c r="BG1167" i="2"/>
  <c r="BF1167" i="2"/>
  <c r="X1167" i="2"/>
  <c r="V1167" i="2"/>
  <c r="T1167" i="2"/>
  <c r="P1167" i="2"/>
  <c r="BI1165" i="2"/>
  <c r="BH1165" i="2"/>
  <c r="BG1165" i="2"/>
  <c r="BF1165" i="2"/>
  <c r="X1165" i="2"/>
  <c r="V1165" i="2"/>
  <c r="T1165" i="2"/>
  <c r="P1165" i="2"/>
  <c r="BI1163" i="2"/>
  <c r="BH1163" i="2"/>
  <c r="BG1163" i="2"/>
  <c r="BF1163" i="2"/>
  <c r="X1163" i="2"/>
  <c r="V1163" i="2"/>
  <c r="T1163" i="2"/>
  <c r="P1163" i="2"/>
  <c r="BI1161" i="2"/>
  <c r="BH1161" i="2"/>
  <c r="BG1161" i="2"/>
  <c r="BF1161" i="2"/>
  <c r="X1161" i="2"/>
  <c r="V1161" i="2"/>
  <c r="T1161" i="2"/>
  <c r="P1161" i="2"/>
  <c r="BI1159" i="2"/>
  <c r="BH1159" i="2"/>
  <c r="BG1159" i="2"/>
  <c r="BF1159" i="2"/>
  <c r="X1159" i="2"/>
  <c r="V1159" i="2"/>
  <c r="T1159" i="2"/>
  <c r="P1159" i="2"/>
  <c r="BI1157" i="2"/>
  <c r="BH1157" i="2"/>
  <c r="BG1157" i="2"/>
  <c r="BF1157" i="2"/>
  <c r="X1157" i="2"/>
  <c r="V1157" i="2"/>
  <c r="T1157" i="2"/>
  <c r="P1157" i="2"/>
  <c r="BI1155" i="2"/>
  <c r="BH1155" i="2"/>
  <c r="BG1155" i="2"/>
  <c r="BF1155" i="2"/>
  <c r="X1155" i="2"/>
  <c r="V1155" i="2"/>
  <c r="T1155" i="2"/>
  <c r="P1155" i="2"/>
  <c r="BI1153" i="2"/>
  <c r="BH1153" i="2"/>
  <c r="BG1153" i="2"/>
  <c r="BF1153" i="2"/>
  <c r="X1153" i="2"/>
  <c r="V1153" i="2"/>
  <c r="T1153" i="2"/>
  <c r="P1153" i="2"/>
  <c r="BI1151" i="2"/>
  <c r="BH1151" i="2"/>
  <c r="BG1151" i="2"/>
  <c r="BF1151" i="2"/>
  <c r="X1151" i="2"/>
  <c r="V1151" i="2"/>
  <c r="T1151" i="2"/>
  <c r="P1151" i="2"/>
  <c r="BI1149" i="2"/>
  <c r="BH1149" i="2"/>
  <c r="BG1149" i="2"/>
  <c r="BF1149" i="2"/>
  <c r="X1149" i="2"/>
  <c r="V1149" i="2"/>
  <c r="T1149" i="2"/>
  <c r="P1149" i="2"/>
  <c r="BI1147" i="2"/>
  <c r="BH1147" i="2"/>
  <c r="BG1147" i="2"/>
  <c r="BF1147" i="2"/>
  <c r="X1147" i="2"/>
  <c r="V1147" i="2"/>
  <c r="T1147" i="2"/>
  <c r="P1147" i="2"/>
  <c r="BI1145" i="2"/>
  <c r="BH1145" i="2"/>
  <c r="BG1145" i="2"/>
  <c r="BF1145" i="2"/>
  <c r="X1145" i="2"/>
  <c r="V1145" i="2"/>
  <c r="T1145" i="2"/>
  <c r="P1145" i="2"/>
  <c r="BI1143" i="2"/>
  <c r="BH1143" i="2"/>
  <c r="BG1143" i="2"/>
  <c r="BF1143" i="2"/>
  <c r="X1143" i="2"/>
  <c r="V1143" i="2"/>
  <c r="T1143" i="2"/>
  <c r="P1143" i="2"/>
  <c r="BI1141" i="2"/>
  <c r="BH1141" i="2"/>
  <c r="BG1141" i="2"/>
  <c r="BF1141" i="2"/>
  <c r="X1141" i="2"/>
  <c r="V1141" i="2"/>
  <c r="T1141" i="2"/>
  <c r="P1141" i="2"/>
  <c r="BI1139" i="2"/>
  <c r="BH1139" i="2"/>
  <c r="BG1139" i="2"/>
  <c r="BF1139" i="2"/>
  <c r="X1139" i="2"/>
  <c r="V1139" i="2"/>
  <c r="T1139" i="2"/>
  <c r="P1139" i="2"/>
  <c r="BI1137" i="2"/>
  <c r="BH1137" i="2"/>
  <c r="BG1137" i="2"/>
  <c r="BF1137" i="2"/>
  <c r="X1137" i="2"/>
  <c r="V1137" i="2"/>
  <c r="T1137" i="2"/>
  <c r="P1137" i="2"/>
  <c r="BI1135" i="2"/>
  <c r="BH1135" i="2"/>
  <c r="BG1135" i="2"/>
  <c r="BF1135" i="2"/>
  <c r="X1135" i="2"/>
  <c r="V1135" i="2"/>
  <c r="T1135" i="2"/>
  <c r="P1135" i="2"/>
  <c r="BI1133" i="2"/>
  <c r="BH1133" i="2"/>
  <c r="BG1133" i="2"/>
  <c r="BF1133" i="2"/>
  <c r="X1133" i="2"/>
  <c r="V1133" i="2"/>
  <c r="T1133" i="2"/>
  <c r="P1133" i="2"/>
  <c r="BI1131" i="2"/>
  <c r="BH1131" i="2"/>
  <c r="BG1131" i="2"/>
  <c r="BF1131" i="2"/>
  <c r="X1131" i="2"/>
  <c r="V1131" i="2"/>
  <c r="T1131" i="2"/>
  <c r="P1131" i="2"/>
  <c r="BI1129" i="2"/>
  <c r="BH1129" i="2"/>
  <c r="BG1129" i="2"/>
  <c r="BF1129" i="2"/>
  <c r="X1129" i="2"/>
  <c r="V1129" i="2"/>
  <c r="T1129" i="2"/>
  <c r="P1129" i="2"/>
  <c r="BI1127" i="2"/>
  <c r="BH1127" i="2"/>
  <c r="BG1127" i="2"/>
  <c r="BF1127" i="2"/>
  <c r="X1127" i="2"/>
  <c r="V1127" i="2"/>
  <c r="T1127" i="2"/>
  <c r="P1127" i="2"/>
  <c r="BI1125" i="2"/>
  <c r="BH1125" i="2"/>
  <c r="BG1125" i="2"/>
  <c r="BF1125" i="2"/>
  <c r="X1125" i="2"/>
  <c r="V1125" i="2"/>
  <c r="T1125" i="2"/>
  <c r="P1125" i="2"/>
  <c r="BI1123" i="2"/>
  <c r="BH1123" i="2"/>
  <c r="BG1123" i="2"/>
  <c r="BF1123" i="2"/>
  <c r="X1123" i="2"/>
  <c r="V1123" i="2"/>
  <c r="T1123" i="2"/>
  <c r="P1123" i="2"/>
  <c r="BI1121" i="2"/>
  <c r="BH1121" i="2"/>
  <c r="BG1121" i="2"/>
  <c r="BF1121" i="2"/>
  <c r="X1121" i="2"/>
  <c r="V1121" i="2"/>
  <c r="T1121" i="2"/>
  <c r="P1121" i="2"/>
  <c r="BI1119" i="2"/>
  <c r="BH1119" i="2"/>
  <c r="BG1119" i="2"/>
  <c r="BF1119" i="2"/>
  <c r="X1119" i="2"/>
  <c r="V1119" i="2"/>
  <c r="T1119" i="2"/>
  <c r="P1119" i="2"/>
  <c r="BI1117" i="2"/>
  <c r="BH1117" i="2"/>
  <c r="BG1117" i="2"/>
  <c r="BF1117" i="2"/>
  <c r="X1117" i="2"/>
  <c r="V1117" i="2"/>
  <c r="T1117" i="2"/>
  <c r="P1117" i="2"/>
  <c r="BI1115" i="2"/>
  <c r="BH1115" i="2"/>
  <c r="BG1115" i="2"/>
  <c r="BF1115" i="2"/>
  <c r="X1115" i="2"/>
  <c r="V1115" i="2"/>
  <c r="T1115" i="2"/>
  <c r="P1115" i="2"/>
  <c r="BI1113" i="2"/>
  <c r="BH1113" i="2"/>
  <c r="BG1113" i="2"/>
  <c r="BF1113" i="2"/>
  <c r="X1113" i="2"/>
  <c r="V1113" i="2"/>
  <c r="T1113" i="2"/>
  <c r="P1113" i="2"/>
  <c r="BI1111" i="2"/>
  <c r="BH1111" i="2"/>
  <c r="BG1111" i="2"/>
  <c r="BF1111" i="2"/>
  <c r="X1111" i="2"/>
  <c r="V1111" i="2"/>
  <c r="T1111" i="2"/>
  <c r="P1111" i="2"/>
  <c r="BI1109" i="2"/>
  <c r="BH1109" i="2"/>
  <c r="BG1109" i="2"/>
  <c r="BF1109" i="2"/>
  <c r="X1109" i="2"/>
  <c r="V1109" i="2"/>
  <c r="T1109" i="2"/>
  <c r="P1109" i="2"/>
  <c r="BI1107" i="2"/>
  <c r="BH1107" i="2"/>
  <c r="BG1107" i="2"/>
  <c r="BF1107" i="2"/>
  <c r="X1107" i="2"/>
  <c r="V1107" i="2"/>
  <c r="T1107" i="2"/>
  <c r="P1107" i="2"/>
  <c r="BI1105" i="2"/>
  <c r="BH1105" i="2"/>
  <c r="BG1105" i="2"/>
  <c r="BF1105" i="2"/>
  <c r="X1105" i="2"/>
  <c r="V1105" i="2"/>
  <c r="T1105" i="2"/>
  <c r="P1105" i="2"/>
  <c r="BI1103" i="2"/>
  <c r="BH1103" i="2"/>
  <c r="BG1103" i="2"/>
  <c r="BF1103" i="2"/>
  <c r="X1103" i="2"/>
  <c r="V1103" i="2"/>
  <c r="T1103" i="2"/>
  <c r="P1103" i="2"/>
  <c r="BI1101" i="2"/>
  <c r="BH1101" i="2"/>
  <c r="BG1101" i="2"/>
  <c r="BF1101" i="2"/>
  <c r="X1101" i="2"/>
  <c r="V1101" i="2"/>
  <c r="T1101" i="2"/>
  <c r="P1101" i="2"/>
  <c r="BI1099" i="2"/>
  <c r="BH1099" i="2"/>
  <c r="BG1099" i="2"/>
  <c r="BF1099" i="2"/>
  <c r="X1099" i="2"/>
  <c r="V1099" i="2"/>
  <c r="T1099" i="2"/>
  <c r="P1099" i="2"/>
  <c r="BI1097" i="2"/>
  <c r="BH1097" i="2"/>
  <c r="BG1097" i="2"/>
  <c r="BF1097" i="2"/>
  <c r="X1097" i="2"/>
  <c r="V1097" i="2"/>
  <c r="T1097" i="2"/>
  <c r="P1097" i="2"/>
  <c r="BI1095" i="2"/>
  <c r="BH1095" i="2"/>
  <c r="BG1095" i="2"/>
  <c r="BF1095" i="2"/>
  <c r="X1095" i="2"/>
  <c r="V1095" i="2"/>
  <c r="T1095" i="2"/>
  <c r="P1095" i="2"/>
  <c r="BI1093" i="2"/>
  <c r="BH1093" i="2"/>
  <c r="BG1093" i="2"/>
  <c r="BF1093" i="2"/>
  <c r="X1093" i="2"/>
  <c r="V1093" i="2"/>
  <c r="T1093" i="2"/>
  <c r="P1093" i="2"/>
  <c r="BI1091" i="2"/>
  <c r="BH1091" i="2"/>
  <c r="BG1091" i="2"/>
  <c r="BF1091" i="2"/>
  <c r="X1091" i="2"/>
  <c r="V1091" i="2"/>
  <c r="T1091" i="2"/>
  <c r="P1091" i="2"/>
  <c r="BI1089" i="2"/>
  <c r="BH1089" i="2"/>
  <c r="BG1089" i="2"/>
  <c r="BF1089" i="2"/>
  <c r="X1089" i="2"/>
  <c r="V1089" i="2"/>
  <c r="T1089" i="2"/>
  <c r="P1089" i="2"/>
  <c r="BI1087" i="2"/>
  <c r="BH1087" i="2"/>
  <c r="BG1087" i="2"/>
  <c r="BF1087" i="2"/>
  <c r="X1087" i="2"/>
  <c r="V1087" i="2"/>
  <c r="T1087" i="2"/>
  <c r="P1087" i="2"/>
  <c r="BI1085" i="2"/>
  <c r="BH1085" i="2"/>
  <c r="BG1085" i="2"/>
  <c r="BF1085" i="2"/>
  <c r="X1085" i="2"/>
  <c r="V1085" i="2"/>
  <c r="T1085" i="2"/>
  <c r="P1085" i="2"/>
  <c r="BI1083" i="2"/>
  <c r="BH1083" i="2"/>
  <c r="BG1083" i="2"/>
  <c r="BF1083" i="2"/>
  <c r="X1083" i="2"/>
  <c r="V1083" i="2"/>
  <c r="T1083" i="2"/>
  <c r="P1083" i="2"/>
  <c r="BI1081" i="2"/>
  <c r="BH1081" i="2"/>
  <c r="BG1081" i="2"/>
  <c r="BF1081" i="2"/>
  <c r="X1081" i="2"/>
  <c r="V1081" i="2"/>
  <c r="T1081" i="2"/>
  <c r="P1081" i="2"/>
  <c r="BI1079" i="2"/>
  <c r="BH1079" i="2"/>
  <c r="BG1079" i="2"/>
  <c r="BF1079" i="2"/>
  <c r="X1079" i="2"/>
  <c r="V1079" i="2"/>
  <c r="T1079" i="2"/>
  <c r="P1079" i="2"/>
  <c r="BI1077" i="2"/>
  <c r="BH1077" i="2"/>
  <c r="BG1077" i="2"/>
  <c r="BF1077" i="2"/>
  <c r="X1077" i="2"/>
  <c r="V1077" i="2"/>
  <c r="T1077" i="2"/>
  <c r="P1077" i="2"/>
  <c r="BI1075" i="2"/>
  <c r="BH1075" i="2"/>
  <c r="BG1075" i="2"/>
  <c r="BF1075" i="2"/>
  <c r="X1075" i="2"/>
  <c r="V1075" i="2"/>
  <c r="T1075" i="2"/>
  <c r="P1075" i="2"/>
  <c r="BI1073" i="2"/>
  <c r="BH1073" i="2"/>
  <c r="BG1073" i="2"/>
  <c r="BF1073" i="2"/>
  <c r="X1073" i="2"/>
  <c r="V1073" i="2"/>
  <c r="T1073" i="2"/>
  <c r="P1073" i="2"/>
  <c r="BI1071" i="2"/>
  <c r="BH1071" i="2"/>
  <c r="BG1071" i="2"/>
  <c r="BF1071" i="2"/>
  <c r="X1071" i="2"/>
  <c r="V1071" i="2"/>
  <c r="T1071" i="2"/>
  <c r="P1071" i="2"/>
  <c r="BI1069" i="2"/>
  <c r="BH1069" i="2"/>
  <c r="BG1069" i="2"/>
  <c r="BF1069" i="2"/>
  <c r="X1069" i="2"/>
  <c r="V1069" i="2"/>
  <c r="T1069" i="2"/>
  <c r="P1069" i="2"/>
  <c r="BI1067" i="2"/>
  <c r="BH1067" i="2"/>
  <c r="BG1067" i="2"/>
  <c r="BF1067" i="2"/>
  <c r="X1067" i="2"/>
  <c r="V1067" i="2"/>
  <c r="T1067" i="2"/>
  <c r="P1067" i="2"/>
  <c r="BI1065" i="2"/>
  <c r="BH1065" i="2"/>
  <c r="BG1065" i="2"/>
  <c r="BF1065" i="2"/>
  <c r="X1065" i="2"/>
  <c r="V1065" i="2"/>
  <c r="T1065" i="2"/>
  <c r="P1065" i="2"/>
  <c r="BI1063" i="2"/>
  <c r="BH1063" i="2"/>
  <c r="BG1063" i="2"/>
  <c r="BF1063" i="2"/>
  <c r="X1063" i="2"/>
  <c r="V1063" i="2"/>
  <c r="T1063" i="2"/>
  <c r="P1063" i="2"/>
  <c r="BI1061" i="2"/>
  <c r="BH1061" i="2"/>
  <c r="BG1061" i="2"/>
  <c r="BF1061" i="2"/>
  <c r="X1061" i="2"/>
  <c r="V1061" i="2"/>
  <c r="T1061" i="2"/>
  <c r="P1061" i="2"/>
  <c r="BI1059" i="2"/>
  <c r="BH1059" i="2"/>
  <c r="BG1059" i="2"/>
  <c r="BF1059" i="2"/>
  <c r="X1059" i="2"/>
  <c r="V1059" i="2"/>
  <c r="T1059" i="2"/>
  <c r="P1059" i="2"/>
  <c r="BI1057" i="2"/>
  <c r="BH1057" i="2"/>
  <c r="BG1057" i="2"/>
  <c r="BF1057" i="2"/>
  <c r="X1057" i="2"/>
  <c r="V1057" i="2"/>
  <c r="T1057" i="2"/>
  <c r="P1057" i="2"/>
  <c r="BI1055" i="2"/>
  <c r="BH1055" i="2"/>
  <c r="BG1055" i="2"/>
  <c r="BF1055" i="2"/>
  <c r="X1055" i="2"/>
  <c r="V1055" i="2"/>
  <c r="T1055" i="2"/>
  <c r="P1055" i="2"/>
  <c r="BI1053" i="2"/>
  <c r="BH1053" i="2"/>
  <c r="BG1053" i="2"/>
  <c r="BF1053" i="2"/>
  <c r="X1053" i="2"/>
  <c r="V1053" i="2"/>
  <c r="T1053" i="2"/>
  <c r="P1053" i="2"/>
  <c r="BI1051" i="2"/>
  <c r="BH1051" i="2"/>
  <c r="BG1051" i="2"/>
  <c r="BF1051" i="2"/>
  <c r="X1051" i="2"/>
  <c r="V1051" i="2"/>
  <c r="T1051" i="2"/>
  <c r="P1051" i="2"/>
  <c r="BI1049" i="2"/>
  <c r="BH1049" i="2"/>
  <c r="BG1049" i="2"/>
  <c r="BF1049" i="2"/>
  <c r="X1049" i="2"/>
  <c r="V1049" i="2"/>
  <c r="T1049" i="2"/>
  <c r="P1049" i="2"/>
  <c r="BI1047" i="2"/>
  <c r="BH1047" i="2"/>
  <c r="BG1047" i="2"/>
  <c r="BF1047" i="2"/>
  <c r="X1047" i="2"/>
  <c r="V1047" i="2"/>
  <c r="T1047" i="2"/>
  <c r="P1047" i="2"/>
  <c r="BI1045" i="2"/>
  <c r="BH1045" i="2"/>
  <c r="BG1045" i="2"/>
  <c r="BF1045" i="2"/>
  <c r="X1045" i="2"/>
  <c r="V1045" i="2"/>
  <c r="T1045" i="2"/>
  <c r="P1045" i="2"/>
  <c r="BI1043" i="2"/>
  <c r="BH1043" i="2"/>
  <c r="BG1043" i="2"/>
  <c r="BF1043" i="2"/>
  <c r="X1043" i="2"/>
  <c r="V1043" i="2"/>
  <c r="T1043" i="2"/>
  <c r="P1043" i="2"/>
  <c r="BI1041" i="2"/>
  <c r="BH1041" i="2"/>
  <c r="BG1041" i="2"/>
  <c r="BF1041" i="2"/>
  <c r="X1041" i="2"/>
  <c r="V1041" i="2"/>
  <c r="T1041" i="2"/>
  <c r="P1041" i="2"/>
  <c r="BI1039" i="2"/>
  <c r="BH1039" i="2"/>
  <c r="BG1039" i="2"/>
  <c r="BF1039" i="2"/>
  <c r="X1039" i="2"/>
  <c r="V1039" i="2"/>
  <c r="T1039" i="2"/>
  <c r="P1039" i="2"/>
  <c r="BI1037" i="2"/>
  <c r="BH1037" i="2"/>
  <c r="BG1037" i="2"/>
  <c r="BF1037" i="2"/>
  <c r="X1037" i="2"/>
  <c r="V1037" i="2"/>
  <c r="T1037" i="2"/>
  <c r="P1037" i="2"/>
  <c r="BI1035" i="2"/>
  <c r="BH1035" i="2"/>
  <c r="BG1035" i="2"/>
  <c r="BF1035" i="2"/>
  <c r="X1035" i="2"/>
  <c r="V1035" i="2"/>
  <c r="T1035" i="2"/>
  <c r="P1035" i="2"/>
  <c r="BI1033" i="2"/>
  <c r="BH1033" i="2"/>
  <c r="BG1033" i="2"/>
  <c r="BF1033" i="2"/>
  <c r="X1033" i="2"/>
  <c r="V1033" i="2"/>
  <c r="T1033" i="2"/>
  <c r="P1033" i="2"/>
  <c r="BI1031" i="2"/>
  <c r="BH1031" i="2"/>
  <c r="BG1031" i="2"/>
  <c r="BF1031" i="2"/>
  <c r="X1031" i="2"/>
  <c r="V1031" i="2"/>
  <c r="T1031" i="2"/>
  <c r="P1031" i="2"/>
  <c r="BI1029" i="2"/>
  <c r="BH1029" i="2"/>
  <c r="BG1029" i="2"/>
  <c r="BF1029" i="2"/>
  <c r="X1029" i="2"/>
  <c r="V1029" i="2"/>
  <c r="T1029" i="2"/>
  <c r="P1029" i="2"/>
  <c r="BI1027" i="2"/>
  <c r="BH1027" i="2"/>
  <c r="BG1027" i="2"/>
  <c r="BF1027" i="2"/>
  <c r="X1027" i="2"/>
  <c r="V1027" i="2"/>
  <c r="T1027" i="2"/>
  <c r="P1027" i="2"/>
  <c r="BI1025" i="2"/>
  <c r="BH1025" i="2"/>
  <c r="BG1025" i="2"/>
  <c r="BF1025" i="2"/>
  <c r="X1025" i="2"/>
  <c r="V1025" i="2"/>
  <c r="T1025" i="2"/>
  <c r="P1025" i="2"/>
  <c r="BI1023" i="2"/>
  <c r="BH1023" i="2"/>
  <c r="BG1023" i="2"/>
  <c r="BF1023" i="2"/>
  <c r="X1023" i="2"/>
  <c r="V1023" i="2"/>
  <c r="T1023" i="2"/>
  <c r="P1023" i="2"/>
  <c r="BI1021" i="2"/>
  <c r="BH1021" i="2"/>
  <c r="BG1021" i="2"/>
  <c r="BF1021" i="2"/>
  <c r="X1021" i="2"/>
  <c r="V1021" i="2"/>
  <c r="T1021" i="2"/>
  <c r="P1021" i="2"/>
  <c r="BI1019" i="2"/>
  <c r="BH1019" i="2"/>
  <c r="BG1019" i="2"/>
  <c r="BF1019" i="2"/>
  <c r="X1019" i="2"/>
  <c r="V1019" i="2"/>
  <c r="T1019" i="2"/>
  <c r="P1019" i="2"/>
  <c r="BI1017" i="2"/>
  <c r="BH1017" i="2"/>
  <c r="BG1017" i="2"/>
  <c r="BF1017" i="2"/>
  <c r="X1017" i="2"/>
  <c r="V1017" i="2"/>
  <c r="T1017" i="2"/>
  <c r="P1017" i="2"/>
  <c r="BI1015" i="2"/>
  <c r="BH1015" i="2"/>
  <c r="BG1015" i="2"/>
  <c r="BF1015" i="2"/>
  <c r="X1015" i="2"/>
  <c r="V1015" i="2"/>
  <c r="T1015" i="2"/>
  <c r="P1015" i="2"/>
  <c r="BI1013" i="2"/>
  <c r="BH1013" i="2"/>
  <c r="BG1013" i="2"/>
  <c r="BF1013" i="2"/>
  <c r="X1013" i="2"/>
  <c r="V1013" i="2"/>
  <c r="T1013" i="2"/>
  <c r="P1013" i="2"/>
  <c r="BI1011" i="2"/>
  <c r="BH1011" i="2"/>
  <c r="BG1011" i="2"/>
  <c r="BF1011" i="2"/>
  <c r="X1011" i="2"/>
  <c r="V1011" i="2"/>
  <c r="T1011" i="2"/>
  <c r="P1011" i="2"/>
  <c r="BI1009" i="2"/>
  <c r="BH1009" i="2"/>
  <c r="BG1009" i="2"/>
  <c r="BF1009" i="2"/>
  <c r="X1009" i="2"/>
  <c r="V1009" i="2"/>
  <c r="T1009" i="2"/>
  <c r="P1009" i="2"/>
  <c r="BI1007" i="2"/>
  <c r="BH1007" i="2"/>
  <c r="BG1007" i="2"/>
  <c r="BF1007" i="2"/>
  <c r="X1007" i="2"/>
  <c r="V1007" i="2"/>
  <c r="T1007" i="2"/>
  <c r="P1007" i="2"/>
  <c r="BI1005" i="2"/>
  <c r="BH1005" i="2"/>
  <c r="BG1005" i="2"/>
  <c r="BF1005" i="2"/>
  <c r="X1005" i="2"/>
  <c r="V1005" i="2"/>
  <c r="T1005" i="2"/>
  <c r="P1005" i="2"/>
  <c r="BI1003" i="2"/>
  <c r="BH1003" i="2"/>
  <c r="BG1003" i="2"/>
  <c r="BF1003" i="2"/>
  <c r="X1003" i="2"/>
  <c r="V1003" i="2"/>
  <c r="T1003" i="2"/>
  <c r="P1003" i="2"/>
  <c r="BI1001" i="2"/>
  <c r="BH1001" i="2"/>
  <c r="BG1001" i="2"/>
  <c r="BF1001" i="2"/>
  <c r="X1001" i="2"/>
  <c r="V1001" i="2"/>
  <c r="T1001" i="2"/>
  <c r="P1001" i="2"/>
  <c r="BI999" i="2"/>
  <c r="BH999" i="2"/>
  <c r="BG999" i="2"/>
  <c r="BF999" i="2"/>
  <c r="X999" i="2"/>
  <c r="V999" i="2"/>
  <c r="T999" i="2"/>
  <c r="P999" i="2"/>
  <c r="BI997" i="2"/>
  <c r="BH997" i="2"/>
  <c r="BG997" i="2"/>
  <c r="BF997" i="2"/>
  <c r="X997" i="2"/>
  <c r="V997" i="2"/>
  <c r="T997" i="2"/>
  <c r="P997" i="2"/>
  <c r="BI995" i="2"/>
  <c r="BH995" i="2"/>
  <c r="BG995" i="2"/>
  <c r="BF995" i="2"/>
  <c r="X995" i="2"/>
  <c r="V995" i="2"/>
  <c r="T995" i="2"/>
  <c r="P995" i="2"/>
  <c r="BI993" i="2"/>
  <c r="BH993" i="2"/>
  <c r="BG993" i="2"/>
  <c r="BF993" i="2"/>
  <c r="X993" i="2"/>
  <c r="V993" i="2"/>
  <c r="T993" i="2"/>
  <c r="P993" i="2"/>
  <c r="BI991" i="2"/>
  <c r="BH991" i="2"/>
  <c r="BG991" i="2"/>
  <c r="BF991" i="2"/>
  <c r="X991" i="2"/>
  <c r="V991" i="2"/>
  <c r="T991" i="2"/>
  <c r="P991" i="2"/>
  <c r="BI989" i="2"/>
  <c r="BH989" i="2"/>
  <c r="BG989" i="2"/>
  <c r="BF989" i="2"/>
  <c r="X989" i="2"/>
  <c r="V989" i="2"/>
  <c r="T989" i="2"/>
  <c r="P989" i="2"/>
  <c r="BI987" i="2"/>
  <c r="BH987" i="2"/>
  <c r="BG987" i="2"/>
  <c r="BF987" i="2"/>
  <c r="X987" i="2"/>
  <c r="V987" i="2"/>
  <c r="T987" i="2"/>
  <c r="P987" i="2"/>
  <c r="BI985" i="2"/>
  <c r="BH985" i="2"/>
  <c r="BG985" i="2"/>
  <c r="BF985" i="2"/>
  <c r="X985" i="2"/>
  <c r="V985" i="2"/>
  <c r="T985" i="2"/>
  <c r="P985" i="2"/>
  <c r="BI983" i="2"/>
  <c r="BH983" i="2"/>
  <c r="BG983" i="2"/>
  <c r="BF983" i="2"/>
  <c r="X983" i="2"/>
  <c r="V983" i="2"/>
  <c r="T983" i="2"/>
  <c r="P983" i="2"/>
  <c r="BI981" i="2"/>
  <c r="BH981" i="2"/>
  <c r="BG981" i="2"/>
  <c r="BF981" i="2"/>
  <c r="X981" i="2"/>
  <c r="V981" i="2"/>
  <c r="T981" i="2"/>
  <c r="P981" i="2"/>
  <c r="BI979" i="2"/>
  <c r="BH979" i="2"/>
  <c r="BG979" i="2"/>
  <c r="BF979" i="2"/>
  <c r="X979" i="2"/>
  <c r="V979" i="2"/>
  <c r="T979" i="2"/>
  <c r="P979" i="2"/>
  <c r="BI977" i="2"/>
  <c r="BH977" i="2"/>
  <c r="BG977" i="2"/>
  <c r="BF977" i="2"/>
  <c r="X977" i="2"/>
  <c r="V977" i="2"/>
  <c r="T977" i="2"/>
  <c r="P977" i="2"/>
  <c r="BI975" i="2"/>
  <c r="BH975" i="2"/>
  <c r="BG975" i="2"/>
  <c r="BF975" i="2"/>
  <c r="X975" i="2"/>
  <c r="V975" i="2"/>
  <c r="T975" i="2"/>
  <c r="P975" i="2"/>
  <c r="BI973" i="2"/>
  <c r="BH973" i="2"/>
  <c r="BG973" i="2"/>
  <c r="BF973" i="2"/>
  <c r="X973" i="2"/>
  <c r="V973" i="2"/>
  <c r="T973" i="2"/>
  <c r="P973" i="2"/>
  <c r="BI971" i="2"/>
  <c r="BH971" i="2"/>
  <c r="BG971" i="2"/>
  <c r="BF971" i="2"/>
  <c r="X971" i="2"/>
  <c r="V971" i="2"/>
  <c r="T971" i="2"/>
  <c r="P971" i="2"/>
  <c r="BI969" i="2"/>
  <c r="BH969" i="2"/>
  <c r="BG969" i="2"/>
  <c r="BF969" i="2"/>
  <c r="X969" i="2"/>
  <c r="V969" i="2"/>
  <c r="T969" i="2"/>
  <c r="P969" i="2"/>
  <c r="BI967" i="2"/>
  <c r="BH967" i="2"/>
  <c r="BG967" i="2"/>
  <c r="BF967" i="2"/>
  <c r="X967" i="2"/>
  <c r="V967" i="2"/>
  <c r="T967" i="2"/>
  <c r="P967" i="2"/>
  <c r="BI965" i="2"/>
  <c r="BH965" i="2"/>
  <c r="BG965" i="2"/>
  <c r="BF965" i="2"/>
  <c r="X965" i="2"/>
  <c r="V965" i="2"/>
  <c r="T965" i="2"/>
  <c r="P965" i="2"/>
  <c r="BI963" i="2"/>
  <c r="BH963" i="2"/>
  <c r="BG963" i="2"/>
  <c r="BF963" i="2"/>
  <c r="X963" i="2"/>
  <c r="V963" i="2"/>
  <c r="T963" i="2"/>
  <c r="P963" i="2"/>
  <c r="BI961" i="2"/>
  <c r="BH961" i="2"/>
  <c r="BG961" i="2"/>
  <c r="BF961" i="2"/>
  <c r="X961" i="2"/>
  <c r="V961" i="2"/>
  <c r="T961" i="2"/>
  <c r="P961" i="2"/>
  <c r="BI959" i="2"/>
  <c r="BH959" i="2"/>
  <c r="BG959" i="2"/>
  <c r="BF959" i="2"/>
  <c r="X959" i="2"/>
  <c r="V959" i="2"/>
  <c r="T959" i="2"/>
  <c r="P959" i="2"/>
  <c r="BI957" i="2"/>
  <c r="BH957" i="2"/>
  <c r="BG957" i="2"/>
  <c r="BF957" i="2"/>
  <c r="X957" i="2"/>
  <c r="V957" i="2"/>
  <c r="T957" i="2"/>
  <c r="P957" i="2"/>
  <c r="BI955" i="2"/>
  <c r="BH955" i="2"/>
  <c r="BG955" i="2"/>
  <c r="BF955" i="2"/>
  <c r="X955" i="2"/>
  <c r="V955" i="2"/>
  <c r="T955" i="2"/>
  <c r="P955" i="2"/>
  <c r="BI953" i="2"/>
  <c r="BH953" i="2"/>
  <c r="BG953" i="2"/>
  <c r="BF953" i="2"/>
  <c r="X953" i="2"/>
  <c r="V953" i="2"/>
  <c r="T953" i="2"/>
  <c r="P953" i="2"/>
  <c r="BI951" i="2"/>
  <c r="BH951" i="2"/>
  <c r="BG951" i="2"/>
  <c r="BF951" i="2"/>
  <c r="X951" i="2"/>
  <c r="V951" i="2"/>
  <c r="T951" i="2"/>
  <c r="P951" i="2"/>
  <c r="BI949" i="2"/>
  <c r="BH949" i="2"/>
  <c r="BG949" i="2"/>
  <c r="BF949" i="2"/>
  <c r="X949" i="2"/>
  <c r="V949" i="2"/>
  <c r="T949" i="2"/>
  <c r="P949" i="2"/>
  <c r="BI947" i="2"/>
  <c r="BH947" i="2"/>
  <c r="BG947" i="2"/>
  <c r="BF947" i="2"/>
  <c r="X947" i="2"/>
  <c r="V947" i="2"/>
  <c r="T947" i="2"/>
  <c r="P947" i="2"/>
  <c r="BI945" i="2"/>
  <c r="BH945" i="2"/>
  <c r="BG945" i="2"/>
  <c r="BF945" i="2"/>
  <c r="X945" i="2"/>
  <c r="V945" i="2"/>
  <c r="T945" i="2"/>
  <c r="P945" i="2"/>
  <c r="BI943" i="2"/>
  <c r="BH943" i="2"/>
  <c r="BG943" i="2"/>
  <c r="BF943" i="2"/>
  <c r="X943" i="2"/>
  <c r="V943" i="2"/>
  <c r="T943" i="2"/>
  <c r="P943" i="2"/>
  <c r="BI941" i="2"/>
  <c r="BH941" i="2"/>
  <c r="BG941" i="2"/>
  <c r="BF941" i="2"/>
  <c r="X941" i="2"/>
  <c r="V941" i="2"/>
  <c r="T941" i="2"/>
  <c r="P941" i="2"/>
  <c r="BI939" i="2"/>
  <c r="BH939" i="2"/>
  <c r="BG939" i="2"/>
  <c r="BF939" i="2"/>
  <c r="X939" i="2"/>
  <c r="V939" i="2"/>
  <c r="T939" i="2"/>
  <c r="P939" i="2"/>
  <c r="BI937" i="2"/>
  <c r="BH937" i="2"/>
  <c r="BG937" i="2"/>
  <c r="BF937" i="2"/>
  <c r="X937" i="2"/>
  <c r="V937" i="2"/>
  <c r="T937" i="2"/>
  <c r="P937" i="2"/>
  <c r="BI935" i="2"/>
  <c r="BH935" i="2"/>
  <c r="BG935" i="2"/>
  <c r="BF935" i="2"/>
  <c r="X935" i="2"/>
  <c r="V935" i="2"/>
  <c r="T935" i="2"/>
  <c r="P935" i="2"/>
  <c r="BI933" i="2"/>
  <c r="BH933" i="2"/>
  <c r="BG933" i="2"/>
  <c r="BF933" i="2"/>
  <c r="X933" i="2"/>
  <c r="V933" i="2"/>
  <c r="T933" i="2"/>
  <c r="P933" i="2"/>
  <c r="BI931" i="2"/>
  <c r="BH931" i="2"/>
  <c r="BG931" i="2"/>
  <c r="BF931" i="2"/>
  <c r="X931" i="2"/>
  <c r="V931" i="2"/>
  <c r="T931" i="2"/>
  <c r="P931" i="2"/>
  <c r="BI929" i="2"/>
  <c r="BH929" i="2"/>
  <c r="BG929" i="2"/>
  <c r="BF929" i="2"/>
  <c r="X929" i="2"/>
  <c r="V929" i="2"/>
  <c r="T929" i="2"/>
  <c r="P929" i="2"/>
  <c r="BI927" i="2"/>
  <c r="BH927" i="2"/>
  <c r="BG927" i="2"/>
  <c r="BF927" i="2"/>
  <c r="X927" i="2"/>
  <c r="V927" i="2"/>
  <c r="T927" i="2"/>
  <c r="P927" i="2"/>
  <c r="BI925" i="2"/>
  <c r="BH925" i="2"/>
  <c r="BG925" i="2"/>
  <c r="BF925" i="2"/>
  <c r="X925" i="2"/>
  <c r="V925" i="2"/>
  <c r="T925" i="2"/>
  <c r="P925" i="2"/>
  <c r="BI923" i="2"/>
  <c r="BH923" i="2"/>
  <c r="BG923" i="2"/>
  <c r="BF923" i="2"/>
  <c r="X923" i="2"/>
  <c r="V923" i="2"/>
  <c r="T923" i="2"/>
  <c r="P923" i="2"/>
  <c r="BI921" i="2"/>
  <c r="BH921" i="2"/>
  <c r="BG921" i="2"/>
  <c r="BF921" i="2"/>
  <c r="X921" i="2"/>
  <c r="V921" i="2"/>
  <c r="T921" i="2"/>
  <c r="P921" i="2"/>
  <c r="BI919" i="2"/>
  <c r="BH919" i="2"/>
  <c r="BG919" i="2"/>
  <c r="BF919" i="2"/>
  <c r="X919" i="2"/>
  <c r="V919" i="2"/>
  <c r="T919" i="2"/>
  <c r="P919" i="2"/>
  <c r="BI917" i="2"/>
  <c r="BH917" i="2"/>
  <c r="BG917" i="2"/>
  <c r="BF917" i="2"/>
  <c r="X917" i="2"/>
  <c r="V917" i="2"/>
  <c r="T917" i="2"/>
  <c r="P917" i="2"/>
  <c r="BI915" i="2"/>
  <c r="BH915" i="2"/>
  <c r="BG915" i="2"/>
  <c r="BF915" i="2"/>
  <c r="X915" i="2"/>
  <c r="V915" i="2"/>
  <c r="T915" i="2"/>
  <c r="P915" i="2"/>
  <c r="BI913" i="2"/>
  <c r="BH913" i="2"/>
  <c r="BG913" i="2"/>
  <c r="BF913" i="2"/>
  <c r="X913" i="2"/>
  <c r="V913" i="2"/>
  <c r="T913" i="2"/>
  <c r="P913" i="2"/>
  <c r="BI911" i="2"/>
  <c r="BH911" i="2"/>
  <c r="BG911" i="2"/>
  <c r="BF911" i="2"/>
  <c r="X911" i="2"/>
  <c r="V911" i="2"/>
  <c r="T911" i="2"/>
  <c r="P911" i="2"/>
  <c r="BI909" i="2"/>
  <c r="BH909" i="2"/>
  <c r="BG909" i="2"/>
  <c r="BF909" i="2"/>
  <c r="X909" i="2"/>
  <c r="V909" i="2"/>
  <c r="T909" i="2"/>
  <c r="P909" i="2"/>
  <c r="BI907" i="2"/>
  <c r="BH907" i="2"/>
  <c r="BG907" i="2"/>
  <c r="BF907" i="2"/>
  <c r="X907" i="2"/>
  <c r="V907" i="2"/>
  <c r="T907" i="2"/>
  <c r="P907" i="2"/>
  <c r="BI905" i="2"/>
  <c r="BH905" i="2"/>
  <c r="BG905" i="2"/>
  <c r="BF905" i="2"/>
  <c r="X905" i="2"/>
  <c r="V905" i="2"/>
  <c r="T905" i="2"/>
  <c r="P905" i="2"/>
  <c r="BI903" i="2"/>
  <c r="BH903" i="2"/>
  <c r="BG903" i="2"/>
  <c r="BF903" i="2"/>
  <c r="X903" i="2"/>
  <c r="V903" i="2"/>
  <c r="T903" i="2"/>
  <c r="P903" i="2"/>
  <c r="BI901" i="2"/>
  <c r="BH901" i="2"/>
  <c r="BG901" i="2"/>
  <c r="BF901" i="2"/>
  <c r="X901" i="2"/>
  <c r="V901" i="2"/>
  <c r="T901" i="2"/>
  <c r="P901" i="2"/>
  <c r="BI899" i="2"/>
  <c r="BH899" i="2"/>
  <c r="BG899" i="2"/>
  <c r="BF899" i="2"/>
  <c r="X899" i="2"/>
  <c r="V899" i="2"/>
  <c r="T899" i="2"/>
  <c r="P899" i="2"/>
  <c r="BI897" i="2"/>
  <c r="BH897" i="2"/>
  <c r="BG897" i="2"/>
  <c r="BF897" i="2"/>
  <c r="X897" i="2"/>
  <c r="V897" i="2"/>
  <c r="T897" i="2"/>
  <c r="P897" i="2"/>
  <c r="BI895" i="2"/>
  <c r="BH895" i="2"/>
  <c r="BG895" i="2"/>
  <c r="BF895" i="2"/>
  <c r="X895" i="2"/>
  <c r="V895" i="2"/>
  <c r="T895" i="2"/>
  <c r="P895" i="2"/>
  <c r="BI893" i="2"/>
  <c r="BH893" i="2"/>
  <c r="BG893" i="2"/>
  <c r="BF893" i="2"/>
  <c r="X893" i="2"/>
  <c r="V893" i="2"/>
  <c r="T893" i="2"/>
  <c r="P893" i="2"/>
  <c r="BI891" i="2"/>
  <c r="BH891" i="2"/>
  <c r="BG891" i="2"/>
  <c r="BF891" i="2"/>
  <c r="X891" i="2"/>
  <c r="V891" i="2"/>
  <c r="T891" i="2"/>
  <c r="P891" i="2"/>
  <c r="BI889" i="2"/>
  <c r="BH889" i="2"/>
  <c r="BG889" i="2"/>
  <c r="BF889" i="2"/>
  <c r="X889" i="2"/>
  <c r="V889" i="2"/>
  <c r="T889" i="2"/>
  <c r="P889" i="2"/>
  <c r="BI887" i="2"/>
  <c r="BH887" i="2"/>
  <c r="BG887" i="2"/>
  <c r="BF887" i="2"/>
  <c r="X887" i="2"/>
  <c r="V887" i="2"/>
  <c r="T887" i="2"/>
  <c r="P887" i="2"/>
  <c r="BI885" i="2"/>
  <c r="BH885" i="2"/>
  <c r="BG885" i="2"/>
  <c r="BF885" i="2"/>
  <c r="X885" i="2"/>
  <c r="V885" i="2"/>
  <c r="T885" i="2"/>
  <c r="P885" i="2"/>
  <c r="BI883" i="2"/>
  <c r="BH883" i="2"/>
  <c r="BG883" i="2"/>
  <c r="BF883" i="2"/>
  <c r="X883" i="2"/>
  <c r="V883" i="2"/>
  <c r="T883" i="2"/>
  <c r="P883" i="2"/>
  <c r="BI881" i="2"/>
  <c r="BH881" i="2"/>
  <c r="BG881" i="2"/>
  <c r="BF881" i="2"/>
  <c r="X881" i="2"/>
  <c r="V881" i="2"/>
  <c r="T881" i="2"/>
  <c r="P881" i="2"/>
  <c r="BI879" i="2"/>
  <c r="BH879" i="2"/>
  <c r="BG879" i="2"/>
  <c r="BF879" i="2"/>
  <c r="X879" i="2"/>
  <c r="V879" i="2"/>
  <c r="T879" i="2"/>
  <c r="P879" i="2"/>
  <c r="BI877" i="2"/>
  <c r="BH877" i="2"/>
  <c r="BG877" i="2"/>
  <c r="BF877" i="2"/>
  <c r="X877" i="2"/>
  <c r="V877" i="2"/>
  <c r="T877" i="2"/>
  <c r="P877" i="2"/>
  <c r="BI875" i="2"/>
  <c r="BH875" i="2"/>
  <c r="BG875" i="2"/>
  <c r="BF875" i="2"/>
  <c r="X875" i="2"/>
  <c r="V875" i="2"/>
  <c r="T875" i="2"/>
  <c r="P875" i="2"/>
  <c r="BI873" i="2"/>
  <c r="BH873" i="2"/>
  <c r="BG873" i="2"/>
  <c r="BF873" i="2"/>
  <c r="X873" i="2"/>
  <c r="V873" i="2"/>
  <c r="T873" i="2"/>
  <c r="P873" i="2"/>
  <c r="BI871" i="2"/>
  <c r="BH871" i="2"/>
  <c r="BG871" i="2"/>
  <c r="BF871" i="2"/>
  <c r="X871" i="2"/>
  <c r="V871" i="2"/>
  <c r="T871" i="2"/>
  <c r="P871" i="2"/>
  <c r="BI869" i="2"/>
  <c r="BH869" i="2"/>
  <c r="BG869" i="2"/>
  <c r="BF869" i="2"/>
  <c r="X869" i="2"/>
  <c r="V869" i="2"/>
  <c r="T869" i="2"/>
  <c r="P869" i="2"/>
  <c r="BI867" i="2"/>
  <c r="BH867" i="2"/>
  <c r="BG867" i="2"/>
  <c r="BF867" i="2"/>
  <c r="X867" i="2"/>
  <c r="V867" i="2"/>
  <c r="T867" i="2"/>
  <c r="P867" i="2"/>
  <c r="BI865" i="2"/>
  <c r="BH865" i="2"/>
  <c r="BG865" i="2"/>
  <c r="BF865" i="2"/>
  <c r="X865" i="2"/>
  <c r="V865" i="2"/>
  <c r="T865" i="2"/>
  <c r="P865" i="2"/>
  <c r="BI863" i="2"/>
  <c r="BH863" i="2"/>
  <c r="BG863" i="2"/>
  <c r="BF863" i="2"/>
  <c r="X863" i="2"/>
  <c r="V863" i="2"/>
  <c r="T863" i="2"/>
  <c r="P863" i="2"/>
  <c r="BI861" i="2"/>
  <c r="BH861" i="2"/>
  <c r="BG861" i="2"/>
  <c r="BF861" i="2"/>
  <c r="X861" i="2"/>
  <c r="V861" i="2"/>
  <c r="T861" i="2"/>
  <c r="P861" i="2"/>
  <c r="BI859" i="2"/>
  <c r="BH859" i="2"/>
  <c r="BG859" i="2"/>
  <c r="BF859" i="2"/>
  <c r="X859" i="2"/>
  <c r="V859" i="2"/>
  <c r="T859" i="2"/>
  <c r="P859" i="2"/>
  <c r="BI857" i="2"/>
  <c r="BH857" i="2"/>
  <c r="BG857" i="2"/>
  <c r="BF857" i="2"/>
  <c r="X857" i="2"/>
  <c r="V857" i="2"/>
  <c r="T857" i="2"/>
  <c r="P857" i="2"/>
  <c r="BI855" i="2"/>
  <c r="BH855" i="2"/>
  <c r="BG855" i="2"/>
  <c r="BF855" i="2"/>
  <c r="X855" i="2"/>
  <c r="V855" i="2"/>
  <c r="T855" i="2"/>
  <c r="P855" i="2"/>
  <c r="BI853" i="2"/>
  <c r="BH853" i="2"/>
  <c r="BG853" i="2"/>
  <c r="BF853" i="2"/>
  <c r="X853" i="2"/>
  <c r="V853" i="2"/>
  <c r="T853" i="2"/>
  <c r="P853" i="2"/>
  <c r="BI851" i="2"/>
  <c r="BH851" i="2"/>
  <c r="BG851" i="2"/>
  <c r="BF851" i="2"/>
  <c r="X851" i="2"/>
  <c r="V851" i="2"/>
  <c r="T851" i="2"/>
  <c r="P851" i="2"/>
  <c r="BI849" i="2"/>
  <c r="BH849" i="2"/>
  <c r="BG849" i="2"/>
  <c r="BF849" i="2"/>
  <c r="X849" i="2"/>
  <c r="V849" i="2"/>
  <c r="T849" i="2"/>
  <c r="P849" i="2"/>
  <c r="BI847" i="2"/>
  <c r="BH847" i="2"/>
  <c r="BG847" i="2"/>
  <c r="BF847" i="2"/>
  <c r="X847" i="2"/>
  <c r="V847" i="2"/>
  <c r="T847" i="2"/>
  <c r="P847" i="2"/>
  <c r="BI845" i="2"/>
  <c r="BH845" i="2"/>
  <c r="BG845" i="2"/>
  <c r="BF845" i="2"/>
  <c r="X845" i="2"/>
  <c r="V845" i="2"/>
  <c r="T845" i="2"/>
  <c r="P845" i="2"/>
  <c r="BI843" i="2"/>
  <c r="BH843" i="2"/>
  <c r="BG843" i="2"/>
  <c r="BF843" i="2"/>
  <c r="X843" i="2"/>
  <c r="V843" i="2"/>
  <c r="T843" i="2"/>
  <c r="P843" i="2"/>
  <c r="BI841" i="2"/>
  <c r="BH841" i="2"/>
  <c r="BG841" i="2"/>
  <c r="BF841" i="2"/>
  <c r="X841" i="2"/>
  <c r="V841" i="2"/>
  <c r="T841" i="2"/>
  <c r="P841" i="2"/>
  <c r="BI839" i="2"/>
  <c r="BH839" i="2"/>
  <c r="BG839" i="2"/>
  <c r="BF839" i="2"/>
  <c r="X839" i="2"/>
  <c r="V839" i="2"/>
  <c r="T839" i="2"/>
  <c r="P839" i="2"/>
  <c r="BI837" i="2"/>
  <c r="BH837" i="2"/>
  <c r="BG837" i="2"/>
  <c r="BF837" i="2"/>
  <c r="X837" i="2"/>
  <c r="V837" i="2"/>
  <c r="T837" i="2"/>
  <c r="P837" i="2"/>
  <c r="BI835" i="2"/>
  <c r="BH835" i="2"/>
  <c r="BG835" i="2"/>
  <c r="BF835" i="2"/>
  <c r="X835" i="2"/>
  <c r="V835" i="2"/>
  <c r="T835" i="2"/>
  <c r="P835" i="2"/>
  <c r="BI833" i="2"/>
  <c r="BH833" i="2"/>
  <c r="BG833" i="2"/>
  <c r="BF833" i="2"/>
  <c r="X833" i="2"/>
  <c r="V833" i="2"/>
  <c r="T833" i="2"/>
  <c r="P833" i="2"/>
  <c r="BI831" i="2"/>
  <c r="BH831" i="2"/>
  <c r="BG831" i="2"/>
  <c r="BF831" i="2"/>
  <c r="X831" i="2"/>
  <c r="V831" i="2"/>
  <c r="T831" i="2"/>
  <c r="P831" i="2"/>
  <c r="BI829" i="2"/>
  <c r="BH829" i="2"/>
  <c r="BG829" i="2"/>
  <c r="BF829" i="2"/>
  <c r="X829" i="2"/>
  <c r="V829" i="2"/>
  <c r="T829" i="2"/>
  <c r="P829" i="2"/>
  <c r="BI827" i="2"/>
  <c r="BH827" i="2"/>
  <c r="BG827" i="2"/>
  <c r="BF827" i="2"/>
  <c r="X827" i="2"/>
  <c r="V827" i="2"/>
  <c r="T827" i="2"/>
  <c r="P827" i="2"/>
  <c r="BI825" i="2"/>
  <c r="BH825" i="2"/>
  <c r="BG825" i="2"/>
  <c r="BF825" i="2"/>
  <c r="X825" i="2"/>
  <c r="V825" i="2"/>
  <c r="T825" i="2"/>
  <c r="P825" i="2"/>
  <c r="BI823" i="2"/>
  <c r="BH823" i="2"/>
  <c r="BG823" i="2"/>
  <c r="BF823" i="2"/>
  <c r="X823" i="2"/>
  <c r="V823" i="2"/>
  <c r="T823" i="2"/>
  <c r="P823" i="2"/>
  <c r="BI821" i="2"/>
  <c r="BH821" i="2"/>
  <c r="BG821" i="2"/>
  <c r="BF821" i="2"/>
  <c r="X821" i="2"/>
  <c r="V821" i="2"/>
  <c r="T821" i="2"/>
  <c r="P821" i="2"/>
  <c r="BI819" i="2"/>
  <c r="BH819" i="2"/>
  <c r="BG819" i="2"/>
  <c r="BF819" i="2"/>
  <c r="X819" i="2"/>
  <c r="V819" i="2"/>
  <c r="T819" i="2"/>
  <c r="P819" i="2"/>
  <c r="BI817" i="2"/>
  <c r="BH817" i="2"/>
  <c r="BG817" i="2"/>
  <c r="BF817" i="2"/>
  <c r="X817" i="2"/>
  <c r="V817" i="2"/>
  <c r="T817" i="2"/>
  <c r="P817" i="2"/>
  <c r="BI815" i="2"/>
  <c r="BH815" i="2"/>
  <c r="BG815" i="2"/>
  <c r="BF815" i="2"/>
  <c r="X815" i="2"/>
  <c r="V815" i="2"/>
  <c r="T815" i="2"/>
  <c r="P815" i="2"/>
  <c r="BI813" i="2"/>
  <c r="BH813" i="2"/>
  <c r="BG813" i="2"/>
  <c r="BF813" i="2"/>
  <c r="X813" i="2"/>
  <c r="V813" i="2"/>
  <c r="T813" i="2"/>
  <c r="P813" i="2"/>
  <c r="BI811" i="2"/>
  <c r="BH811" i="2"/>
  <c r="BG811" i="2"/>
  <c r="BF811" i="2"/>
  <c r="X811" i="2"/>
  <c r="V811" i="2"/>
  <c r="T811" i="2"/>
  <c r="P811" i="2"/>
  <c r="BI809" i="2"/>
  <c r="BH809" i="2"/>
  <c r="BG809" i="2"/>
  <c r="BF809" i="2"/>
  <c r="X809" i="2"/>
  <c r="V809" i="2"/>
  <c r="T809" i="2"/>
  <c r="P809" i="2"/>
  <c r="BI807" i="2"/>
  <c r="BH807" i="2"/>
  <c r="BG807" i="2"/>
  <c r="BF807" i="2"/>
  <c r="X807" i="2"/>
  <c r="V807" i="2"/>
  <c r="T807" i="2"/>
  <c r="P807" i="2"/>
  <c r="BI805" i="2"/>
  <c r="BH805" i="2"/>
  <c r="BG805" i="2"/>
  <c r="BF805" i="2"/>
  <c r="X805" i="2"/>
  <c r="V805" i="2"/>
  <c r="T805" i="2"/>
  <c r="P805" i="2"/>
  <c r="BI803" i="2"/>
  <c r="BH803" i="2"/>
  <c r="BG803" i="2"/>
  <c r="BF803" i="2"/>
  <c r="X803" i="2"/>
  <c r="V803" i="2"/>
  <c r="T803" i="2"/>
  <c r="P803" i="2"/>
  <c r="BI801" i="2"/>
  <c r="BH801" i="2"/>
  <c r="BG801" i="2"/>
  <c r="BF801" i="2"/>
  <c r="X801" i="2"/>
  <c r="V801" i="2"/>
  <c r="T801" i="2"/>
  <c r="P801" i="2"/>
  <c r="BI799" i="2"/>
  <c r="BH799" i="2"/>
  <c r="BG799" i="2"/>
  <c r="BF799" i="2"/>
  <c r="X799" i="2"/>
  <c r="V799" i="2"/>
  <c r="T799" i="2"/>
  <c r="P799" i="2"/>
  <c r="BI797" i="2"/>
  <c r="BH797" i="2"/>
  <c r="BG797" i="2"/>
  <c r="BF797" i="2"/>
  <c r="X797" i="2"/>
  <c r="V797" i="2"/>
  <c r="T797" i="2"/>
  <c r="P797" i="2"/>
  <c r="BI795" i="2"/>
  <c r="BH795" i="2"/>
  <c r="BG795" i="2"/>
  <c r="BF795" i="2"/>
  <c r="X795" i="2"/>
  <c r="V795" i="2"/>
  <c r="T795" i="2"/>
  <c r="P795" i="2"/>
  <c r="BI793" i="2"/>
  <c r="BH793" i="2"/>
  <c r="BG793" i="2"/>
  <c r="BF793" i="2"/>
  <c r="X793" i="2"/>
  <c r="V793" i="2"/>
  <c r="T793" i="2"/>
  <c r="P793" i="2"/>
  <c r="BI791" i="2"/>
  <c r="BH791" i="2"/>
  <c r="BG791" i="2"/>
  <c r="BF791" i="2"/>
  <c r="X791" i="2"/>
  <c r="V791" i="2"/>
  <c r="T791" i="2"/>
  <c r="P791" i="2"/>
  <c r="BI789" i="2"/>
  <c r="BH789" i="2"/>
  <c r="BG789" i="2"/>
  <c r="BF789" i="2"/>
  <c r="X789" i="2"/>
  <c r="V789" i="2"/>
  <c r="T789" i="2"/>
  <c r="P789" i="2"/>
  <c r="BI787" i="2"/>
  <c r="BH787" i="2"/>
  <c r="BG787" i="2"/>
  <c r="BF787" i="2"/>
  <c r="X787" i="2"/>
  <c r="V787" i="2"/>
  <c r="T787" i="2"/>
  <c r="P787" i="2"/>
  <c r="BI785" i="2"/>
  <c r="BH785" i="2"/>
  <c r="BG785" i="2"/>
  <c r="BF785" i="2"/>
  <c r="X785" i="2"/>
  <c r="V785" i="2"/>
  <c r="T785" i="2"/>
  <c r="P785" i="2"/>
  <c r="BI783" i="2"/>
  <c r="BH783" i="2"/>
  <c r="BG783" i="2"/>
  <c r="BF783" i="2"/>
  <c r="X783" i="2"/>
  <c r="V783" i="2"/>
  <c r="T783" i="2"/>
  <c r="P783" i="2"/>
  <c r="BI781" i="2"/>
  <c r="BH781" i="2"/>
  <c r="BG781" i="2"/>
  <c r="BF781" i="2"/>
  <c r="X781" i="2"/>
  <c r="V781" i="2"/>
  <c r="T781" i="2"/>
  <c r="P781" i="2"/>
  <c r="BI779" i="2"/>
  <c r="BH779" i="2"/>
  <c r="BG779" i="2"/>
  <c r="BF779" i="2"/>
  <c r="X779" i="2"/>
  <c r="V779" i="2"/>
  <c r="T779" i="2"/>
  <c r="P779" i="2"/>
  <c r="BI777" i="2"/>
  <c r="BH777" i="2"/>
  <c r="BG777" i="2"/>
  <c r="BF777" i="2"/>
  <c r="X777" i="2"/>
  <c r="V777" i="2"/>
  <c r="T777" i="2"/>
  <c r="P777" i="2"/>
  <c r="BI775" i="2"/>
  <c r="BH775" i="2"/>
  <c r="BG775" i="2"/>
  <c r="BF775" i="2"/>
  <c r="X775" i="2"/>
  <c r="V775" i="2"/>
  <c r="T775" i="2"/>
  <c r="P775" i="2"/>
  <c r="BI773" i="2"/>
  <c r="BH773" i="2"/>
  <c r="BG773" i="2"/>
  <c r="BF773" i="2"/>
  <c r="X773" i="2"/>
  <c r="V773" i="2"/>
  <c r="T773" i="2"/>
  <c r="P773" i="2"/>
  <c r="BI771" i="2"/>
  <c r="BH771" i="2"/>
  <c r="BG771" i="2"/>
  <c r="BF771" i="2"/>
  <c r="X771" i="2"/>
  <c r="V771" i="2"/>
  <c r="T771" i="2"/>
  <c r="P771" i="2"/>
  <c r="BI769" i="2"/>
  <c r="BH769" i="2"/>
  <c r="BG769" i="2"/>
  <c r="BF769" i="2"/>
  <c r="X769" i="2"/>
  <c r="V769" i="2"/>
  <c r="T769" i="2"/>
  <c r="P769" i="2"/>
  <c r="BI767" i="2"/>
  <c r="BH767" i="2"/>
  <c r="BG767" i="2"/>
  <c r="BF767" i="2"/>
  <c r="X767" i="2"/>
  <c r="V767" i="2"/>
  <c r="T767" i="2"/>
  <c r="P767" i="2"/>
  <c r="BI765" i="2"/>
  <c r="BH765" i="2"/>
  <c r="BG765" i="2"/>
  <c r="BF765" i="2"/>
  <c r="X765" i="2"/>
  <c r="V765" i="2"/>
  <c r="T765" i="2"/>
  <c r="P765" i="2"/>
  <c r="BI763" i="2"/>
  <c r="BH763" i="2"/>
  <c r="BG763" i="2"/>
  <c r="BF763" i="2"/>
  <c r="X763" i="2"/>
  <c r="V763" i="2"/>
  <c r="T763" i="2"/>
  <c r="P763" i="2"/>
  <c r="BI761" i="2"/>
  <c r="BH761" i="2"/>
  <c r="BG761" i="2"/>
  <c r="BF761" i="2"/>
  <c r="X761" i="2"/>
  <c r="V761" i="2"/>
  <c r="T761" i="2"/>
  <c r="P761" i="2"/>
  <c r="BI759" i="2"/>
  <c r="BH759" i="2"/>
  <c r="BG759" i="2"/>
  <c r="BF759" i="2"/>
  <c r="X759" i="2"/>
  <c r="V759" i="2"/>
  <c r="T759" i="2"/>
  <c r="P759" i="2"/>
  <c r="BI757" i="2"/>
  <c r="BH757" i="2"/>
  <c r="BG757" i="2"/>
  <c r="BF757" i="2"/>
  <c r="X757" i="2"/>
  <c r="V757" i="2"/>
  <c r="T757" i="2"/>
  <c r="P757" i="2"/>
  <c r="BI755" i="2"/>
  <c r="BH755" i="2"/>
  <c r="BG755" i="2"/>
  <c r="BF755" i="2"/>
  <c r="X755" i="2"/>
  <c r="V755" i="2"/>
  <c r="T755" i="2"/>
  <c r="P755" i="2"/>
  <c r="BI753" i="2"/>
  <c r="BH753" i="2"/>
  <c r="BG753" i="2"/>
  <c r="BF753" i="2"/>
  <c r="X753" i="2"/>
  <c r="V753" i="2"/>
  <c r="T753" i="2"/>
  <c r="P753" i="2"/>
  <c r="BI751" i="2"/>
  <c r="BH751" i="2"/>
  <c r="BG751" i="2"/>
  <c r="BF751" i="2"/>
  <c r="X751" i="2"/>
  <c r="V751" i="2"/>
  <c r="T751" i="2"/>
  <c r="P751" i="2"/>
  <c r="BI749" i="2"/>
  <c r="BH749" i="2"/>
  <c r="BG749" i="2"/>
  <c r="BF749" i="2"/>
  <c r="X749" i="2"/>
  <c r="V749" i="2"/>
  <c r="T749" i="2"/>
  <c r="P749" i="2"/>
  <c r="BI747" i="2"/>
  <c r="BH747" i="2"/>
  <c r="BG747" i="2"/>
  <c r="BF747" i="2"/>
  <c r="X747" i="2"/>
  <c r="V747" i="2"/>
  <c r="T747" i="2"/>
  <c r="P747" i="2"/>
  <c r="BI745" i="2"/>
  <c r="BH745" i="2"/>
  <c r="BG745" i="2"/>
  <c r="BF745" i="2"/>
  <c r="X745" i="2"/>
  <c r="V745" i="2"/>
  <c r="T745" i="2"/>
  <c r="P745" i="2"/>
  <c r="BI743" i="2"/>
  <c r="BH743" i="2"/>
  <c r="BG743" i="2"/>
  <c r="BF743" i="2"/>
  <c r="X743" i="2"/>
  <c r="V743" i="2"/>
  <c r="T743" i="2"/>
  <c r="P743" i="2"/>
  <c r="BI741" i="2"/>
  <c r="BH741" i="2"/>
  <c r="BG741" i="2"/>
  <c r="BF741" i="2"/>
  <c r="X741" i="2"/>
  <c r="V741" i="2"/>
  <c r="T741" i="2"/>
  <c r="P741" i="2"/>
  <c r="BI739" i="2"/>
  <c r="BH739" i="2"/>
  <c r="BG739" i="2"/>
  <c r="BF739" i="2"/>
  <c r="X739" i="2"/>
  <c r="V739" i="2"/>
  <c r="T739" i="2"/>
  <c r="P739" i="2"/>
  <c r="BI737" i="2"/>
  <c r="BH737" i="2"/>
  <c r="BG737" i="2"/>
  <c r="BF737" i="2"/>
  <c r="X737" i="2"/>
  <c r="V737" i="2"/>
  <c r="T737" i="2"/>
  <c r="P737" i="2"/>
  <c r="BI735" i="2"/>
  <c r="BH735" i="2"/>
  <c r="BG735" i="2"/>
  <c r="BF735" i="2"/>
  <c r="X735" i="2"/>
  <c r="V735" i="2"/>
  <c r="T735" i="2"/>
  <c r="P735" i="2"/>
  <c r="BI733" i="2"/>
  <c r="BH733" i="2"/>
  <c r="BG733" i="2"/>
  <c r="BF733" i="2"/>
  <c r="X733" i="2"/>
  <c r="V733" i="2"/>
  <c r="T733" i="2"/>
  <c r="P733" i="2"/>
  <c r="BI731" i="2"/>
  <c r="BH731" i="2"/>
  <c r="BG731" i="2"/>
  <c r="BF731" i="2"/>
  <c r="X731" i="2"/>
  <c r="V731" i="2"/>
  <c r="T731" i="2"/>
  <c r="P731" i="2"/>
  <c r="BI729" i="2"/>
  <c r="BH729" i="2"/>
  <c r="BG729" i="2"/>
  <c r="BF729" i="2"/>
  <c r="X729" i="2"/>
  <c r="V729" i="2"/>
  <c r="T729" i="2"/>
  <c r="P729" i="2"/>
  <c r="BI727" i="2"/>
  <c r="BH727" i="2"/>
  <c r="BG727" i="2"/>
  <c r="BF727" i="2"/>
  <c r="X727" i="2"/>
  <c r="V727" i="2"/>
  <c r="T727" i="2"/>
  <c r="P727" i="2"/>
  <c r="BI725" i="2"/>
  <c r="BH725" i="2"/>
  <c r="BG725" i="2"/>
  <c r="BF725" i="2"/>
  <c r="X725" i="2"/>
  <c r="V725" i="2"/>
  <c r="T725" i="2"/>
  <c r="P725" i="2"/>
  <c r="BI723" i="2"/>
  <c r="BH723" i="2"/>
  <c r="BG723" i="2"/>
  <c r="BF723" i="2"/>
  <c r="X723" i="2"/>
  <c r="V723" i="2"/>
  <c r="T723" i="2"/>
  <c r="P723" i="2"/>
  <c r="BI721" i="2"/>
  <c r="BH721" i="2"/>
  <c r="BG721" i="2"/>
  <c r="BF721" i="2"/>
  <c r="X721" i="2"/>
  <c r="V721" i="2"/>
  <c r="T721" i="2"/>
  <c r="P721" i="2"/>
  <c r="BI719" i="2"/>
  <c r="BH719" i="2"/>
  <c r="BG719" i="2"/>
  <c r="BF719" i="2"/>
  <c r="X719" i="2"/>
  <c r="V719" i="2"/>
  <c r="T719" i="2"/>
  <c r="P719" i="2"/>
  <c r="BI717" i="2"/>
  <c r="BH717" i="2"/>
  <c r="BG717" i="2"/>
  <c r="BF717" i="2"/>
  <c r="X717" i="2"/>
  <c r="V717" i="2"/>
  <c r="T717" i="2"/>
  <c r="P717" i="2"/>
  <c r="BI715" i="2"/>
  <c r="BH715" i="2"/>
  <c r="BG715" i="2"/>
  <c r="BF715" i="2"/>
  <c r="X715" i="2"/>
  <c r="V715" i="2"/>
  <c r="T715" i="2"/>
  <c r="P715" i="2"/>
  <c r="BI713" i="2"/>
  <c r="BH713" i="2"/>
  <c r="BG713" i="2"/>
  <c r="BF713" i="2"/>
  <c r="X713" i="2"/>
  <c r="V713" i="2"/>
  <c r="T713" i="2"/>
  <c r="P713" i="2"/>
  <c r="BI711" i="2"/>
  <c r="BH711" i="2"/>
  <c r="BG711" i="2"/>
  <c r="BF711" i="2"/>
  <c r="X711" i="2"/>
  <c r="V711" i="2"/>
  <c r="T711" i="2"/>
  <c r="P711" i="2"/>
  <c r="BI709" i="2"/>
  <c r="BH709" i="2"/>
  <c r="BG709" i="2"/>
  <c r="BF709" i="2"/>
  <c r="X709" i="2"/>
  <c r="V709" i="2"/>
  <c r="T709" i="2"/>
  <c r="P709" i="2"/>
  <c r="BI707" i="2"/>
  <c r="BH707" i="2"/>
  <c r="BG707" i="2"/>
  <c r="BF707" i="2"/>
  <c r="X707" i="2"/>
  <c r="V707" i="2"/>
  <c r="T707" i="2"/>
  <c r="P707" i="2"/>
  <c r="BI705" i="2"/>
  <c r="BH705" i="2"/>
  <c r="BG705" i="2"/>
  <c r="BF705" i="2"/>
  <c r="X705" i="2"/>
  <c r="V705" i="2"/>
  <c r="T705" i="2"/>
  <c r="P705" i="2"/>
  <c r="BI703" i="2"/>
  <c r="BH703" i="2"/>
  <c r="BG703" i="2"/>
  <c r="BF703" i="2"/>
  <c r="X703" i="2"/>
  <c r="V703" i="2"/>
  <c r="T703" i="2"/>
  <c r="P703" i="2"/>
  <c r="BI701" i="2"/>
  <c r="BH701" i="2"/>
  <c r="BG701" i="2"/>
  <c r="BF701" i="2"/>
  <c r="X701" i="2"/>
  <c r="V701" i="2"/>
  <c r="T701" i="2"/>
  <c r="P701" i="2"/>
  <c r="BI699" i="2"/>
  <c r="BH699" i="2"/>
  <c r="BG699" i="2"/>
  <c r="BF699" i="2"/>
  <c r="X699" i="2"/>
  <c r="V699" i="2"/>
  <c r="T699" i="2"/>
  <c r="P699" i="2"/>
  <c r="BI697" i="2"/>
  <c r="BH697" i="2"/>
  <c r="BG697" i="2"/>
  <c r="BF697" i="2"/>
  <c r="X697" i="2"/>
  <c r="V697" i="2"/>
  <c r="T697" i="2"/>
  <c r="P697" i="2"/>
  <c r="BI695" i="2"/>
  <c r="BH695" i="2"/>
  <c r="BG695" i="2"/>
  <c r="BF695" i="2"/>
  <c r="X695" i="2"/>
  <c r="V695" i="2"/>
  <c r="T695" i="2"/>
  <c r="P695" i="2"/>
  <c r="BI693" i="2"/>
  <c r="BH693" i="2"/>
  <c r="BG693" i="2"/>
  <c r="BF693" i="2"/>
  <c r="X693" i="2"/>
  <c r="V693" i="2"/>
  <c r="T693" i="2"/>
  <c r="P693" i="2"/>
  <c r="BI691" i="2"/>
  <c r="BH691" i="2"/>
  <c r="BG691" i="2"/>
  <c r="BF691" i="2"/>
  <c r="X691" i="2"/>
  <c r="V691" i="2"/>
  <c r="T691" i="2"/>
  <c r="P691" i="2"/>
  <c r="BI689" i="2"/>
  <c r="BH689" i="2"/>
  <c r="BG689" i="2"/>
  <c r="BF689" i="2"/>
  <c r="X689" i="2"/>
  <c r="V689" i="2"/>
  <c r="T689" i="2"/>
  <c r="P689" i="2"/>
  <c r="BI687" i="2"/>
  <c r="BH687" i="2"/>
  <c r="BG687" i="2"/>
  <c r="BF687" i="2"/>
  <c r="X687" i="2"/>
  <c r="V687" i="2"/>
  <c r="T687" i="2"/>
  <c r="P687" i="2"/>
  <c r="BI685" i="2"/>
  <c r="BH685" i="2"/>
  <c r="BG685" i="2"/>
  <c r="BF685" i="2"/>
  <c r="X685" i="2"/>
  <c r="V685" i="2"/>
  <c r="T685" i="2"/>
  <c r="P685" i="2"/>
  <c r="BI683" i="2"/>
  <c r="BH683" i="2"/>
  <c r="BG683" i="2"/>
  <c r="BF683" i="2"/>
  <c r="X683" i="2"/>
  <c r="V683" i="2"/>
  <c r="T683" i="2"/>
  <c r="P683" i="2"/>
  <c r="BI681" i="2"/>
  <c r="BH681" i="2"/>
  <c r="BG681" i="2"/>
  <c r="BF681" i="2"/>
  <c r="X681" i="2"/>
  <c r="V681" i="2"/>
  <c r="T681" i="2"/>
  <c r="P681" i="2"/>
  <c r="BI679" i="2"/>
  <c r="BH679" i="2"/>
  <c r="BG679" i="2"/>
  <c r="BF679" i="2"/>
  <c r="X679" i="2"/>
  <c r="V679" i="2"/>
  <c r="T679" i="2"/>
  <c r="P679" i="2"/>
  <c r="BI677" i="2"/>
  <c r="BH677" i="2"/>
  <c r="BG677" i="2"/>
  <c r="BF677" i="2"/>
  <c r="X677" i="2"/>
  <c r="V677" i="2"/>
  <c r="T677" i="2"/>
  <c r="P677" i="2"/>
  <c r="BI675" i="2"/>
  <c r="BH675" i="2"/>
  <c r="BG675" i="2"/>
  <c r="BF675" i="2"/>
  <c r="X675" i="2"/>
  <c r="V675" i="2"/>
  <c r="T675" i="2"/>
  <c r="P675" i="2"/>
  <c r="BI673" i="2"/>
  <c r="BH673" i="2"/>
  <c r="BG673" i="2"/>
  <c r="BF673" i="2"/>
  <c r="X673" i="2"/>
  <c r="V673" i="2"/>
  <c r="T673" i="2"/>
  <c r="P673" i="2"/>
  <c r="BI671" i="2"/>
  <c r="BH671" i="2"/>
  <c r="BG671" i="2"/>
  <c r="BF671" i="2"/>
  <c r="X671" i="2"/>
  <c r="V671" i="2"/>
  <c r="T671" i="2"/>
  <c r="P671" i="2"/>
  <c r="BI669" i="2"/>
  <c r="BH669" i="2"/>
  <c r="BG669" i="2"/>
  <c r="BF669" i="2"/>
  <c r="X669" i="2"/>
  <c r="V669" i="2"/>
  <c r="T669" i="2"/>
  <c r="P669" i="2"/>
  <c r="BI667" i="2"/>
  <c r="BH667" i="2"/>
  <c r="BG667" i="2"/>
  <c r="BF667" i="2"/>
  <c r="X667" i="2"/>
  <c r="V667" i="2"/>
  <c r="T667" i="2"/>
  <c r="P667" i="2"/>
  <c r="BI665" i="2"/>
  <c r="BH665" i="2"/>
  <c r="BG665" i="2"/>
  <c r="BF665" i="2"/>
  <c r="X665" i="2"/>
  <c r="V665" i="2"/>
  <c r="T665" i="2"/>
  <c r="P665" i="2"/>
  <c r="BI663" i="2"/>
  <c r="BH663" i="2"/>
  <c r="BG663" i="2"/>
  <c r="BF663" i="2"/>
  <c r="X663" i="2"/>
  <c r="V663" i="2"/>
  <c r="T663" i="2"/>
  <c r="P663" i="2"/>
  <c r="BI661" i="2"/>
  <c r="BH661" i="2"/>
  <c r="BG661" i="2"/>
  <c r="BF661" i="2"/>
  <c r="X661" i="2"/>
  <c r="V661" i="2"/>
  <c r="T661" i="2"/>
  <c r="P661" i="2"/>
  <c r="BI659" i="2"/>
  <c r="BH659" i="2"/>
  <c r="BG659" i="2"/>
  <c r="BF659" i="2"/>
  <c r="X659" i="2"/>
  <c r="V659" i="2"/>
  <c r="T659" i="2"/>
  <c r="P659" i="2"/>
  <c r="BI657" i="2"/>
  <c r="BH657" i="2"/>
  <c r="BG657" i="2"/>
  <c r="BF657" i="2"/>
  <c r="X657" i="2"/>
  <c r="V657" i="2"/>
  <c r="T657" i="2"/>
  <c r="P657" i="2"/>
  <c r="BI655" i="2"/>
  <c r="BH655" i="2"/>
  <c r="BG655" i="2"/>
  <c r="BF655" i="2"/>
  <c r="X655" i="2"/>
  <c r="V655" i="2"/>
  <c r="T655" i="2"/>
  <c r="P655" i="2"/>
  <c r="BI653" i="2"/>
  <c r="BH653" i="2"/>
  <c r="BG653" i="2"/>
  <c r="BF653" i="2"/>
  <c r="X653" i="2"/>
  <c r="V653" i="2"/>
  <c r="T653" i="2"/>
  <c r="P653" i="2"/>
  <c r="BI651" i="2"/>
  <c r="BH651" i="2"/>
  <c r="BG651" i="2"/>
  <c r="BF651" i="2"/>
  <c r="X651" i="2"/>
  <c r="V651" i="2"/>
  <c r="T651" i="2"/>
  <c r="P651" i="2"/>
  <c r="BI649" i="2"/>
  <c r="BH649" i="2"/>
  <c r="BG649" i="2"/>
  <c r="BF649" i="2"/>
  <c r="X649" i="2"/>
  <c r="V649" i="2"/>
  <c r="T649" i="2"/>
  <c r="P649" i="2"/>
  <c r="BI647" i="2"/>
  <c r="BH647" i="2"/>
  <c r="BG647" i="2"/>
  <c r="BF647" i="2"/>
  <c r="X647" i="2"/>
  <c r="V647" i="2"/>
  <c r="T647" i="2"/>
  <c r="P647" i="2"/>
  <c r="BI645" i="2"/>
  <c r="BH645" i="2"/>
  <c r="BG645" i="2"/>
  <c r="BF645" i="2"/>
  <c r="X645" i="2"/>
  <c r="V645" i="2"/>
  <c r="T645" i="2"/>
  <c r="P645" i="2"/>
  <c r="BI643" i="2"/>
  <c r="BH643" i="2"/>
  <c r="BG643" i="2"/>
  <c r="BF643" i="2"/>
  <c r="X643" i="2"/>
  <c r="V643" i="2"/>
  <c r="T643" i="2"/>
  <c r="P643" i="2"/>
  <c r="BI641" i="2"/>
  <c r="BH641" i="2"/>
  <c r="BG641" i="2"/>
  <c r="BF641" i="2"/>
  <c r="X641" i="2"/>
  <c r="V641" i="2"/>
  <c r="T641" i="2"/>
  <c r="P641" i="2"/>
  <c r="BI639" i="2"/>
  <c r="BH639" i="2"/>
  <c r="BG639" i="2"/>
  <c r="BF639" i="2"/>
  <c r="X639" i="2"/>
  <c r="V639" i="2"/>
  <c r="T639" i="2"/>
  <c r="P639" i="2"/>
  <c r="BI637" i="2"/>
  <c r="BH637" i="2"/>
  <c r="BG637" i="2"/>
  <c r="BF637" i="2"/>
  <c r="X637" i="2"/>
  <c r="V637" i="2"/>
  <c r="T637" i="2"/>
  <c r="P637" i="2"/>
  <c r="BI635" i="2"/>
  <c r="BH635" i="2"/>
  <c r="BG635" i="2"/>
  <c r="BF635" i="2"/>
  <c r="X635" i="2"/>
  <c r="V635" i="2"/>
  <c r="T635" i="2"/>
  <c r="P635" i="2"/>
  <c r="BI633" i="2"/>
  <c r="BH633" i="2"/>
  <c r="BG633" i="2"/>
  <c r="BF633" i="2"/>
  <c r="X633" i="2"/>
  <c r="V633" i="2"/>
  <c r="T633" i="2"/>
  <c r="P633" i="2"/>
  <c r="BI631" i="2"/>
  <c r="BH631" i="2"/>
  <c r="BG631" i="2"/>
  <c r="BF631" i="2"/>
  <c r="X631" i="2"/>
  <c r="V631" i="2"/>
  <c r="T631" i="2"/>
  <c r="P631" i="2"/>
  <c r="BI629" i="2"/>
  <c r="BH629" i="2"/>
  <c r="BG629" i="2"/>
  <c r="BF629" i="2"/>
  <c r="X629" i="2"/>
  <c r="V629" i="2"/>
  <c r="T629" i="2"/>
  <c r="P629" i="2"/>
  <c r="BI627" i="2"/>
  <c r="BH627" i="2"/>
  <c r="BG627" i="2"/>
  <c r="BF627" i="2"/>
  <c r="X627" i="2"/>
  <c r="V627" i="2"/>
  <c r="T627" i="2"/>
  <c r="P627" i="2"/>
  <c r="BI625" i="2"/>
  <c r="BH625" i="2"/>
  <c r="BG625" i="2"/>
  <c r="BF625" i="2"/>
  <c r="X625" i="2"/>
  <c r="V625" i="2"/>
  <c r="T625" i="2"/>
  <c r="P625" i="2"/>
  <c r="BI623" i="2"/>
  <c r="BH623" i="2"/>
  <c r="BG623" i="2"/>
  <c r="BF623" i="2"/>
  <c r="X623" i="2"/>
  <c r="V623" i="2"/>
  <c r="T623" i="2"/>
  <c r="P623" i="2"/>
  <c r="BI621" i="2"/>
  <c r="BH621" i="2"/>
  <c r="BG621" i="2"/>
  <c r="BF621" i="2"/>
  <c r="X621" i="2"/>
  <c r="V621" i="2"/>
  <c r="T621" i="2"/>
  <c r="P621" i="2"/>
  <c r="BI619" i="2"/>
  <c r="BH619" i="2"/>
  <c r="BG619" i="2"/>
  <c r="BF619" i="2"/>
  <c r="X619" i="2"/>
  <c r="V619" i="2"/>
  <c r="T619" i="2"/>
  <c r="P619" i="2"/>
  <c r="BI617" i="2"/>
  <c r="BH617" i="2"/>
  <c r="BG617" i="2"/>
  <c r="BF617" i="2"/>
  <c r="X617" i="2"/>
  <c r="V617" i="2"/>
  <c r="T617" i="2"/>
  <c r="P617" i="2"/>
  <c r="BI615" i="2"/>
  <c r="BH615" i="2"/>
  <c r="BG615" i="2"/>
  <c r="BF615" i="2"/>
  <c r="X615" i="2"/>
  <c r="V615" i="2"/>
  <c r="T615" i="2"/>
  <c r="P615" i="2"/>
  <c r="BI613" i="2"/>
  <c r="BH613" i="2"/>
  <c r="BG613" i="2"/>
  <c r="BF613" i="2"/>
  <c r="X613" i="2"/>
  <c r="V613" i="2"/>
  <c r="T613" i="2"/>
  <c r="P613" i="2"/>
  <c r="BI611" i="2"/>
  <c r="BH611" i="2"/>
  <c r="BG611" i="2"/>
  <c r="BF611" i="2"/>
  <c r="X611" i="2"/>
  <c r="V611" i="2"/>
  <c r="T611" i="2"/>
  <c r="P611" i="2"/>
  <c r="BI609" i="2"/>
  <c r="BH609" i="2"/>
  <c r="BG609" i="2"/>
  <c r="BF609" i="2"/>
  <c r="X609" i="2"/>
  <c r="V609" i="2"/>
  <c r="T609" i="2"/>
  <c r="P609" i="2"/>
  <c r="BI607" i="2"/>
  <c r="BH607" i="2"/>
  <c r="BG607" i="2"/>
  <c r="BF607" i="2"/>
  <c r="X607" i="2"/>
  <c r="V607" i="2"/>
  <c r="T607" i="2"/>
  <c r="P607" i="2"/>
  <c r="BI605" i="2"/>
  <c r="BH605" i="2"/>
  <c r="BG605" i="2"/>
  <c r="BF605" i="2"/>
  <c r="X605" i="2"/>
  <c r="V605" i="2"/>
  <c r="T605" i="2"/>
  <c r="P605" i="2"/>
  <c r="BI603" i="2"/>
  <c r="BH603" i="2"/>
  <c r="BG603" i="2"/>
  <c r="BF603" i="2"/>
  <c r="X603" i="2"/>
  <c r="V603" i="2"/>
  <c r="T603" i="2"/>
  <c r="P603" i="2"/>
  <c r="BI601" i="2"/>
  <c r="BH601" i="2"/>
  <c r="BG601" i="2"/>
  <c r="BF601" i="2"/>
  <c r="X601" i="2"/>
  <c r="V601" i="2"/>
  <c r="T601" i="2"/>
  <c r="P601" i="2"/>
  <c r="BI599" i="2"/>
  <c r="BH599" i="2"/>
  <c r="BG599" i="2"/>
  <c r="BF599" i="2"/>
  <c r="X599" i="2"/>
  <c r="V599" i="2"/>
  <c r="T599" i="2"/>
  <c r="P599" i="2"/>
  <c r="BI597" i="2"/>
  <c r="BH597" i="2"/>
  <c r="BG597" i="2"/>
  <c r="BF597" i="2"/>
  <c r="X597" i="2"/>
  <c r="V597" i="2"/>
  <c r="T597" i="2"/>
  <c r="P597" i="2"/>
  <c r="BI595" i="2"/>
  <c r="BH595" i="2"/>
  <c r="BG595" i="2"/>
  <c r="BF595" i="2"/>
  <c r="X595" i="2"/>
  <c r="V595" i="2"/>
  <c r="T595" i="2"/>
  <c r="P595" i="2"/>
  <c r="BI593" i="2"/>
  <c r="BH593" i="2"/>
  <c r="BG593" i="2"/>
  <c r="BF593" i="2"/>
  <c r="X593" i="2"/>
  <c r="V593" i="2"/>
  <c r="T593" i="2"/>
  <c r="P593" i="2"/>
  <c r="BI591" i="2"/>
  <c r="BH591" i="2"/>
  <c r="BG591" i="2"/>
  <c r="BF591" i="2"/>
  <c r="X591" i="2"/>
  <c r="V591" i="2"/>
  <c r="T591" i="2"/>
  <c r="P591" i="2"/>
  <c r="BI589" i="2"/>
  <c r="BH589" i="2"/>
  <c r="BG589" i="2"/>
  <c r="BF589" i="2"/>
  <c r="X589" i="2"/>
  <c r="V589" i="2"/>
  <c r="T589" i="2"/>
  <c r="P589" i="2"/>
  <c r="BI587" i="2"/>
  <c r="BH587" i="2"/>
  <c r="BG587" i="2"/>
  <c r="BF587" i="2"/>
  <c r="X587" i="2"/>
  <c r="V587" i="2"/>
  <c r="T587" i="2"/>
  <c r="P587" i="2"/>
  <c r="BI585" i="2"/>
  <c r="BH585" i="2"/>
  <c r="BG585" i="2"/>
  <c r="BF585" i="2"/>
  <c r="X585" i="2"/>
  <c r="V585" i="2"/>
  <c r="T585" i="2"/>
  <c r="P585" i="2"/>
  <c r="BI583" i="2"/>
  <c r="BH583" i="2"/>
  <c r="BG583" i="2"/>
  <c r="BF583" i="2"/>
  <c r="X583" i="2"/>
  <c r="V583" i="2"/>
  <c r="T583" i="2"/>
  <c r="P583" i="2"/>
  <c r="BI581" i="2"/>
  <c r="BH581" i="2"/>
  <c r="BG581" i="2"/>
  <c r="BF581" i="2"/>
  <c r="X581" i="2"/>
  <c r="V581" i="2"/>
  <c r="T581" i="2"/>
  <c r="P581" i="2"/>
  <c r="BI579" i="2"/>
  <c r="BH579" i="2"/>
  <c r="BG579" i="2"/>
  <c r="BF579" i="2"/>
  <c r="X579" i="2"/>
  <c r="V579" i="2"/>
  <c r="T579" i="2"/>
  <c r="P579" i="2"/>
  <c r="BI577" i="2"/>
  <c r="BH577" i="2"/>
  <c r="BG577" i="2"/>
  <c r="BF577" i="2"/>
  <c r="X577" i="2"/>
  <c r="V577" i="2"/>
  <c r="T577" i="2"/>
  <c r="P577" i="2"/>
  <c r="BI575" i="2"/>
  <c r="BH575" i="2"/>
  <c r="BG575" i="2"/>
  <c r="BF575" i="2"/>
  <c r="X575" i="2"/>
  <c r="V575" i="2"/>
  <c r="T575" i="2"/>
  <c r="P575" i="2"/>
  <c r="BI573" i="2"/>
  <c r="BH573" i="2"/>
  <c r="BG573" i="2"/>
  <c r="BF573" i="2"/>
  <c r="X573" i="2"/>
  <c r="V573" i="2"/>
  <c r="T573" i="2"/>
  <c r="P573" i="2"/>
  <c r="BI571" i="2"/>
  <c r="BH571" i="2"/>
  <c r="BG571" i="2"/>
  <c r="BF571" i="2"/>
  <c r="X571" i="2"/>
  <c r="V571" i="2"/>
  <c r="T571" i="2"/>
  <c r="P571" i="2"/>
  <c r="BI569" i="2"/>
  <c r="BH569" i="2"/>
  <c r="BG569" i="2"/>
  <c r="BF569" i="2"/>
  <c r="X569" i="2"/>
  <c r="V569" i="2"/>
  <c r="T569" i="2"/>
  <c r="P569" i="2"/>
  <c r="BI567" i="2"/>
  <c r="BH567" i="2"/>
  <c r="BG567" i="2"/>
  <c r="BF567" i="2"/>
  <c r="X567" i="2"/>
  <c r="V567" i="2"/>
  <c r="T567" i="2"/>
  <c r="P567" i="2"/>
  <c r="BI565" i="2"/>
  <c r="BH565" i="2"/>
  <c r="BG565" i="2"/>
  <c r="BF565" i="2"/>
  <c r="X565" i="2"/>
  <c r="V565" i="2"/>
  <c r="T565" i="2"/>
  <c r="P565" i="2"/>
  <c r="BI563" i="2"/>
  <c r="BH563" i="2"/>
  <c r="BG563" i="2"/>
  <c r="BF563" i="2"/>
  <c r="X563" i="2"/>
  <c r="V563" i="2"/>
  <c r="T563" i="2"/>
  <c r="P563" i="2"/>
  <c r="BI561" i="2"/>
  <c r="BH561" i="2"/>
  <c r="BG561" i="2"/>
  <c r="BF561" i="2"/>
  <c r="X561" i="2"/>
  <c r="V561" i="2"/>
  <c r="T561" i="2"/>
  <c r="P561" i="2"/>
  <c r="BI559" i="2"/>
  <c r="BH559" i="2"/>
  <c r="BG559" i="2"/>
  <c r="BF559" i="2"/>
  <c r="X559" i="2"/>
  <c r="V559" i="2"/>
  <c r="T559" i="2"/>
  <c r="P559" i="2"/>
  <c r="BI557" i="2"/>
  <c r="BH557" i="2"/>
  <c r="BG557" i="2"/>
  <c r="BF557" i="2"/>
  <c r="X557" i="2"/>
  <c r="V557" i="2"/>
  <c r="T557" i="2"/>
  <c r="P557" i="2"/>
  <c r="BI555" i="2"/>
  <c r="BH555" i="2"/>
  <c r="BG555" i="2"/>
  <c r="BF555" i="2"/>
  <c r="X555" i="2"/>
  <c r="V555" i="2"/>
  <c r="T555" i="2"/>
  <c r="P555" i="2"/>
  <c r="BI553" i="2"/>
  <c r="BH553" i="2"/>
  <c r="BG553" i="2"/>
  <c r="BF553" i="2"/>
  <c r="X553" i="2"/>
  <c r="V553" i="2"/>
  <c r="T553" i="2"/>
  <c r="P553" i="2"/>
  <c r="BI551" i="2"/>
  <c r="BH551" i="2"/>
  <c r="BG551" i="2"/>
  <c r="BF551" i="2"/>
  <c r="X551" i="2"/>
  <c r="V551" i="2"/>
  <c r="T551" i="2"/>
  <c r="P551" i="2"/>
  <c r="BI549" i="2"/>
  <c r="BH549" i="2"/>
  <c r="BG549" i="2"/>
  <c r="BF549" i="2"/>
  <c r="X549" i="2"/>
  <c r="V549" i="2"/>
  <c r="T549" i="2"/>
  <c r="P549" i="2"/>
  <c r="BI547" i="2"/>
  <c r="BH547" i="2"/>
  <c r="BG547" i="2"/>
  <c r="BF547" i="2"/>
  <c r="X547" i="2"/>
  <c r="V547" i="2"/>
  <c r="T547" i="2"/>
  <c r="P547" i="2"/>
  <c r="BI545" i="2"/>
  <c r="BH545" i="2"/>
  <c r="BG545" i="2"/>
  <c r="BF545" i="2"/>
  <c r="X545" i="2"/>
  <c r="V545" i="2"/>
  <c r="T545" i="2"/>
  <c r="P545" i="2"/>
  <c r="BI543" i="2"/>
  <c r="BH543" i="2"/>
  <c r="BG543" i="2"/>
  <c r="BF543" i="2"/>
  <c r="X543" i="2"/>
  <c r="V543" i="2"/>
  <c r="T543" i="2"/>
  <c r="P543" i="2"/>
  <c r="BI541" i="2"/>
  <c r="BH541" i="2"/>
  <c r="BG541" i="2"/>
  <c r="BF541" i="2"/>
  <c r="X541" i="2"/>
  <c r="V541" i="2"/>
  <c r="T541" i="2"/>
  <c r="P541" i="2"/>
  <c r="BI539" i="2"/>
  <c r="BH539" i="2"/>
  <c r="BG539" i="2"/>
  <c r="BF539" i="2"/>
  <c r="X539" i="2"/>
  <c r="V539" i="2"/>
  <c r="T539" i="2"/>
  <c r="P539" i="2"/>
  <c r="BI537" i="2"/>
  <c r="BH537" i="2"/>
  <c r="BG537" i="2"/>
  <c r="BF537" i="2"/>
  <c r="X537" i="2"/>
  <c r="V537" i="2"/>
  <c r="T537" i="2"/>
  <c r="P537" i="2"/>
  <c r="BI535" i="2"/>
  <c r="BH535" i="2"/>
  <c r="BG535" i="2"/>
  <c r="BF535" i="2"/>
  <c r="X535" i="2"/>
  <c r="V535" i="2"/>
  <c r="T535" i="2"/>
  <c r="P535" i="2"/>
  <c r="BI533" i="2"/>
  <c r="BH533" i="2"/>
  <c r="BG533" i="2"/>
  <c r="BF533" i="2"/>
  <c r="X533" i="2"/>
  <c r="V533" i="2"/>
  <c r="T533" i="2"/>
  <c r="P533" i="2"/>
  <c r="BI531" i="2"/>
  <c r="BH531" i="2"/>
  <c r="BG531" i="2"/>
  <c r="BF531" i="2"/>
  <c r="X531" i="2"/>
  <c r="V531" i="2"/>
  <c r="T531" i="2"/>
  <c r="P531" i="2"/>
  <c r="BI529" i="2"/>
  <c r="BH529" i="2"/>
  <c r="BG529" i="2"/>
  <c r="BF529" i="2"/>
  <c r="X529" i="2"/>
  <c r="V529" i="2"/>
  <c r="T529" i="2"/>
  <c r="P529" i="2"/>
  <c r="BI527" i="2"/>
  <c r="BH527" i="2"/>
  <c r="BG527" i="2"/>
  <c r="BF527" i="2"/>
  <c r="X527" i="2"/>
  <c r="V527" i="2"/>
  <c r="T527" i="2"/>
  <c r="P527" i="2"/>
  <c r="BI525" i="2"/>
  <c r="BH525" i="2"/>
  <c r="BG525" i="2"/>
  <c r="BF525" i="2"/>
  <c r="X525" i="2"/>
  <c r="V525" i="2"/>
  <c r="T525" i="2"/>
  <c r="P525" i="2"/>
  <c r="BI523" i="2"/>
  <c r="BH523" i="2"/>
  <c r="BG523" i="2"/>
  <c r="BF523" i="2"/>
  <c r="X523" i="2"/>
  <c r="V523" i="2"/>
  <c r="T523" i="2"/>
  <c r="P523" i="2"/>
  <c r="BI521" i="2"/>
  <c r="BH521" i="2"/>
  <c r="BG521" i="2"/>
  <c r="BF521" i="2"/>
  <c r="X521" i="2"/>
  <c r="V521" i="2"/>
  <c r="T521" i="2"/>
  <c r="P521" i="2"/>
  <c r="BI519" i="2"/>
  <c r="BH519" i="2"/>
  <c r="BG519" i="2"/>
  <c r="BF519" i="2"/>
  <c r="X519" i="2"/>
  <c r="V519" i="2"/>
  <c r="T519" i="2"/>
  <c r="P519" i="2"/>
  <c r="BI517" i="2"/>
  <c r="BH517" i="2"/>
  <c r="BG517" i="2"/>
  <c r="BF517" i="2"/>
  <c r="X517" i="2"/>
  <c r="V517" i="2"/>
  <c r="T517" i="2"/>
  <c r="P517" i="2"/>
  <c r="BI515" i="2"/>
  <c r="BH515" i="2"/>
  <c r="BG515" i="2"/>
  <c r="BF515" i="2"/>
  <c r="X515" i="2"/>
  <c r="V515" i="2"/>
  <c r="T515" i="2"/>
  <c r="P515" i="2"/>
  <c r="BI513" i="2"/>
  <c r="BH513" i="2"/>
  <c r="BG513" i="2"/>
  <c r="BF513" i="2"/>
  <c r="X513" i="2"/>
  <c r="V513" i="2"/>
  <c r="T513" i="2"/>
  <c r="P513" i="2"/>
  <c r="BI511" i="2"/>
  <c r="BH511" i="2"/>
  <c r="BG511" i="2"/>
  <c r="BF511" i="2"/>
  <c r="X511" i="2"/>
  <c r="V511" i="2"/>
  <c r="T511" i="2"/>
  <c r="P511" i="2"/>
  <c r="BI509" i="2"/>
  <c r="BH509" i="2"/>
  <c r="BG509" i="2"/>
  <c r="BF509" i="2"/>
  <c r="X509" i="2"/>
  <c r="V509" i="2"/>
  <c r="T509" i="2"/>
  <c r="P509" i="2"/>
  <c r="BI507" i="2"/>
  <c r="BH507" i="2"/>
  <c r="BG507" i="2"/>
  <c r="BF507" i="2"/>
  <c r="X507" i="2"/>
  <c r="V507" i="2"/>
  <c r="T507" i="2"/>
  <c r="P507" i="2"/>
  <c r="BI505" i="2"/>
  <c r="BH505" i="2"/>
  <c r="BG505" i="2"/>
  <c r="BF505" i="2"/>
  <c r="X505" i="2"/>
  <c r="V505" i="2"/>
  <c r="T505" i="2"/>
  <c r="P505" i="2"/>
  <c r="BI503" i="2"/>
  <c r="BH503" i="2"/>
  <c r="BG503" i="2"/>
  <c r="BF503" i="2"/>
  <c r="X503" i="2"/>
  <c r="V503" i="2"/>
  <c r="T503" i="2"/>
  <c r="P503" i="2"/>
  <c r="BI501" i="2"/>
  <c r="BH501" i="2"/>
  <c r="BG501" i="2"/>
  <c r="BF501" i="2"/>
  <c r="X501" i="2"/>
  <c r="V501" i="2"/>
  <c r="T501" i="2"/>
  <c r="P501" i="2"/>
  <c r="BI499" i="2"/>
  <c r="BH499" i="2"/>
  <c r="BG499" i="2"/>
  <c r="BF499" i="2"/>
  <c r="X499" i="2"/>
  <c r="V499" i="2"/>
  <c r="T499" i="2"/>
  <c r="P499" i="2"/>
  <c r="BI497" i="2"/>
  <c r="BH497" i="2"/>
  <c r="BG497" i="2"/>
  <c r="BF497" i="2"/>
  <c r="X497" i="2"/>
  <c r="V497" i="2"/>
  <c r="T497" i="2"/>
  <c r="P497" i="2"/>
  <c r="BI495" i="2"/>
  <c r="BH495" i="2"/>
  <c r="BG495" i="2"/>
  <c r="BF495" i="2"/>
  <c r="X495" i="2"/>
  <c r="V495" i="2"/>
  <c r="T495" i="2"/>
  <c r="P495" i="2"/>
  <c r="BI493" i="2"/>
  <c r="BH493" i="2"/>
  <c r="BG493" i="2"/>
  <c r="BF493" i="2"/>
  <c r="X493" i="2"/>
  <c r="V493" i="2"/>
  <c r="T493" i="2"/>
  <c r="P493" i="2"/>
  <c r="BI491" i="2"/>
  <c r="BH491" i="2"/>
  <c r="BG491" i="2"/>
  <c r="BF491" i="2"/>
  <c r="X491" i="2"/>
  <c r="V491" i="2"/>
  <c r="T491" i="2"/>
  <c r="P491" i="2"/>
  <c r="BI489" i="2"/>
  <c r="BH489" i="2"/>
  <c r="BG489" i="2"/>
  <c r="BF489" i="2"/>
  <c r="X489" i="2"/>
  <c r="V489" i="2"/>
  <c r="T489" i="2"/>
  <c r="P489" i="2"/>
  <c r="BI487" i="2"/>
  <c r="BH487" i="2"/>
  <c r="BG487" i="2"/>
  <c r="BF487" i="2"/>
  <c r="X487" i="2"/>
  <c r="V487" i="2"/>
  <c r="T487" i="2"/>
  <c r="P487" i="2"/>
  <c r="BI485" i="2"/>
  <c r="BH485" i="2"/>
  <c r="BG485" i="2"/>
  <c r="BF485" i="2"/>
  <c r="X485" i="2"/>
  <c r="V485" i="2"/>
  <c r="T485" i="2"/>
  <c r="P485" i="2"/>
  <c r="BI483" i="2"/>
  <c r="BH483" i="2"/>
  <c r="BG483" i="2"/>
  <c r="BF483" i="2"/>
  <c r="X483" i="2"/>
  <c r="V483" i="2"/>
  <c r="T483" i="2"/>
  <c r="P483" i="2"/>
  <c r="BI481" i="2"/>
  <c r="BH481" i="2"/>
  <c r="BG481" i="2"/>
  <c r="BF481" i="2"/>
  <c r="X481" i="2"/>
  <c r="V481" i="2"/>
  <c r="T481" i="2"/>
  <c r="P481" i="2"/>
  <c r="BI479" i="2"/>
  <c r="BH479" i="2"/>
  <c r="BG479" i="2"/>
  <c r="BF479" i="2"/>
  <c r="X479" i="2"/>
  <c r="V479" i="2"/>
  <c r="T479" i="2"/>
  <c r="P479" i="2"/>
  <c r="BI477" i="2"/>
  <c r="BH477" i="2"/>
  <c r="BG477" i="2"/>
  <c r="BF477" i="2"/>
  <c r="X477" i="2"/>
  <c r="V477" i="2"/>
  <c r="T477" i="2"/>
  <c r="P477" i="2"/>
  <c r="BI475" i="2"/>
  <c r="BH475" i="2"/>
  <c r="BG475" i="2"/>
  <c r="BF475" i="2"/>
  <c r="X475" i="2"/>
  <c r="V475" i="2"/>
  <c r="T475" i="2"/>
  <c r="P475" i="2"/>
  <c r="BI473" i="2"/>
  <c r="BH473" i="2"/>
  <c r="BG473" i="2"/>
  <c r="BF473" i="2"/>
  <c r="X473" i="2"/>
  <c r="V473" i="2"/>
  <c r="T473" i="2"/>
  <c r="P473" i="2"/>
  <c r="BI471" i="2"/>
  <c r="BH471" i="2"/>
  <c r="BG471" i="2"/>
  <c r="BF471" i="2"/>
  <c r="X471" i="2"/>
  <c r="V471" i="2"/>
  <c r="T471" i="2"/>
  <c r="P471" i="2"/>
  <c r="BI469" i="2"/>
  <c r="BH469" i="2"/>
  <c r="BG469" i="2"/>
  <c r="BF469" i="2"/>
  <c r="X469" i="2"/>
  <c r="V469" i="2"/>
  <c r="T469" i="2"/>
  <c r="P469" i="2"/>
  <c r="BI467" i="2"/>
  <c r="BH467" i="2"/>
  <c r="BG467" i="2"/>
  <c r="BF467" i="2"/>
  <c r="X467" i="2"/>
  <c r="V467" i="2"/>
  <c r="T467" i="2"/>
  <c r="P467" i="2"/>
  <c r="BI465" i="2"/>
  <c r="BH465" i="2"/>
  <c r="BG465" i="2"/>
  <c r="BF465" i="2"/>
  <c r="X465" i="2"/>
  <c r="V465" i="2"/>
  <c r="T465" i="2"/>
  <c r="P465" i="2"/>
  <c r="BI463" i="2"/>
  <c r="BH463" i="2"/>
  <c r="BG463" i="2"/>
  <c r="BF463" i="2"/>
  <c r="X463" i="2"/>
  <c r="V463" i="2"/>
  <c r="T463" i="2"/>
  <c r="P463" i="2"/>
  <c r="BI461" i="2"/>
  <c r="BH461" i="2"/>
  <c r="BG461" i="2"/>
  <c r="BF461" i="2"/>
  <c r="X461" i="2"/>
  <c r="V461" i="2"/>
  <c r="T461" i="2"/>
  <c r="P461" i="2"/>
  <c r="BI459" i="2"/>
  <c r="BH459" i="2"/>
  <c r="BG459" i="2"/>
  <c r="BF459" i="2"/>
  <c r="X459" i="2"/>
  <c r="V459" i="2"/>
  <c r="T459" i="2"/>
  <c r="P459" i="2"/>
  <c r="BI457" i="2"/>
  <c r="BH457" i="2"/>
  <c r="BG457" i="2"/>
  <c r="BF457" i="2"/>
  <c r="X457" i="2"/>
  <c r="V457" i="2"/>
  <c r="T457" i="2"/>
  <c r="P457" i="2"/>
  <c r="BI455" i="2"/>
  <c r="BH455" i="2"/>
  <c r="BG455" i="2"/>
  <c r="BF455" i="2"/>
  <c r="X455" i="2"/>
  <c r="V455" i="2"/>
  <c r="T455" i="2"/>
  <c r="P455" i="2"/>
  <c r="BI453" i="2"/>
  <c r="BH453" i="2"/>
  <c r="BG453" i="2"/>
  <c r="BF453" i="2"/>
  <c r="X453" i="2"/>
  <c r="V453" i="2"/>
  <c r="T453" i="2"/>
  <c r="P453" i="2"/>
  <c r="BI451" i="2"/>
  <c r="BH451" i="2"/>
  <c r="BG451" i="2"/>
  <c r="BF451" i="2"/>
  <c r="X451" i="2"/>
  <c r="V451" i="2"/>
  <c r="T451" i="2"/>
  <c r="P451" i="2"/>
  <c r="BI449" i="2"/>
  <c r="BH449" i="2"/>
  <c r="BG449" i="2"/>
  <c r="BF449" i="2"/>
  <c r="X449" i="2"/>
  <c r="V449" i="2"/>
  <c r="T449" i="2"/>
  <c r="P449" i="2"/>
  <c r="BI447" i="2"/>
  <c r="BH447" i="2"/>
  <c r="BG447" i="2"/>
  <c r="BF447" i="2"/>
  <c r="X447" i="2"/>
  <c r="V447" i="2"/>
  <c r="T447" i="2"/>
  <c r="P447" i="2"/>
  <c r="BI445" i="2"/>
  <c r="BH445" i="2"/>
  <c r="BG445" i="2"/>
  <c r="BF445" i="2"/>
  <c r="X445" i="2"/>
  <c r="V445" i="2"/>
  <c r="T445" i="2"/>
  <c r="P445" i="2"/>
  <c r="BI443" i="2"/>
  <c r="BH443" i="2"/>
  <c r="BG443" i="2"/>
  <c r="BF443" i="2"/>
  <c r="X443" i="2"/>
  <c r="V443" i="2"/>
  <c r="T443" i="2"/>
  <c r="P443" i="2"/>
  <c r="BI441" i="2"/>
  <c r="BH441" i="2"/>
  <c r="BG441" i="2"/>
  <c r="BF441" i="2"/>
  <c r="X441" i="2"/>
  <c r="V441" i="2"/>
  <c r="T441" i="2"/>
  <c r="P441" i="2"/>
  <c r="BI439" i="2"/>
  <c r="BH439" i="2"/>
  <c r="BG439" i="2"/>
  <c r="BF439" i="2"/>
  <c r="X439" i="2"/>
  <c r="V439" i="2"/>
  <c r="T439" i="2"/>
  <c r="P439" i="2"/>
  <c r="BI437" i="2"/>
  <c r="BH437" i="2"/>
  <c r="BG437" i="2"/>
  <c r="BF437" i="2"/>
  <c r="X437" i="2"/>
  <c r="V437" i="2"/>
  <c r="T437" i="2"/>
  <c r="P437" i="2"/>
  <c r="BI435" i="2"/>
  <c r="BH435" i="2"/>
  <c r="BG435" i="2"/>
  <c r="BF435" i="2"/>
  <c r="X435" i="2"/>
  <c r="V435" i="2"/>
  <c r="T435" i="2"/>
  <c r="P435" i="2"/>
  <c r="BI433" i="2"/>
  <c r="BH433" i="2"/>
  <c r="BG433" i="2"/>
  <c r="BF433" i="2"/>
  <c r="X433" i="2"/>
  <c r="V433" i="2"/>
  <c r="T433" i="2"/>
  <c r="P433" i="2"/>
  <c r="BI431" i="2"/>
  <c r="BH431" i="2"/>
  <c r="BG431" i="2"/>
  <c r="BF431" i="2"/>
  <c r="X431" i="2"/>
  <c r="V431" i="2"/>
  <c r="T431" i="2"/>
  <c r="P431" i="2"/>
  <c r="BI429" i="2"/>
  <c r="BH429" i="2"/>
  <c r="BG429" i="2"/>
  <c r="BF429" i="2"/>
  <c r="X429" i="2"/>
  <c r="V429" i="2"/>
  <c r="T429" i="2"/>
  <c r="P429" i="2"/>
  <c r="BI427" i="2"/>
  <c r="BH427" i="2"/>
  <c r="BG427" i="2"/>
  <c r="BF427" i="2"/>
  <c r="X427" i="2"/>
  <c r="V427" i="2"/>
  <c r="T427" i="2"/>
  <c r="P427" i="2"/>
  <c r="BI425" i="2"/>
  <c r="BH425" i="2"/>
  <c r="BG425" i="2"/>
  <c r="BF425" i="2"/>
  <c r="X425" i="2"/>
  <c r="V425" i="2"/>
  <c r="T425" i="2"/>
  <c r="P425" i="2"/>
  <c r="BI423" i="2"/>
  <c r="BH423" i="2"/>
  <c r="BG423" i="2"/>
  <c r="BF423" i="2"/>
  <c r="X423" i="2"/>
  <c r="V423" i="2"/>
  <c r="T423" i="2"/>
  <c r="P423" i="2"/>
  <c r="BI421" i="2"/>
  <c r="BH421" i="2"/>
  <c r="BG421" i="2"/>
  <c r="BF421" i="2"/>
  <c r="X421" i="2"/>
  <c r="V421" i="2"/>
  <c r="T421" i="2"/>
  <c r="P421" i="2"/>
  <c r="BI419" i="2"/>
  <c r="BH419" i="2"/>
  <c r="BG419" i="2"/>
  <c r="BF419" i="2"/>
  <c r="X419" i="2"/>
  <c r="V419" i="2"/>
  <c r="T419" i="2"/>
  <c r="P419" i="2"/>
  <c r="BI417" i="2"/>
  <c r="BH417" i="2"/>
  <c r="BG417" i="2"/>
  <c r="BF417" i="2"/>
  <c r="X417" i="2"/>
  <c r="V417" i="2"/>
  <c r="T417" i="2"/>
  <c r="P417" i="2"/>
  <c r="BI415" i="2"/>
  <c r="BH415" i="2"/>
  <c r="BG415" i="2"/>
  <c r="BF415" i="2"/>
  <c r="X415" i="2"/>
  <c r="V415" i="2"/>
  <c r="T415" i="2"/>
  <c r="P415" i="2"/>
  <c r="BI413" i="2"/>
  <c r="BH413" i="2"/>
  <c r="BG413" i="2"/>
  <c r="BF413" i="2"/>
  <c r="X413" i="2"/>
  <c r="V413" i="2"/>
  <c r="T413" i="2"/>
  <c r="P413" i="2"/>
  <c r="BI411" i="2"/>
  <c r="BH411" i="2"/>
  <c r="BG411" i="2"/>
  <c r="BF411" i="2"/>
  <c r="X411" i="2"/>
  <c r="V411" i="2"/>
  <c r="T411" i="2"/>
  <c r="P411" i="2"/>
  <c r="BI409" i="2"/>
  <c r="BH409" i="2"/>
  <c r="BG409" i="2"/>
  <c r="BF409" i="2"/>
  <c r="X409" i="2"/>
  <c r="V409" i="2"/>
  <c r="T409" i="2"/>
  <c r="P409" i="2"/>
  <c r="BI407" i="2"/>
  <c r="BH407" i="2"/>
  <c r="BG407" i="2"/>
  <c r="BF407" i="2"/>
  <c r="X407" i="2"/>
  <c r="V407" i="2"/>
  <c r="T407" i="2"/>
  <c r="P407" i="2"/>
  <c r="BI405" i="2"/>
  <c r="BH405" i="2"/>
  <c r="BG405" i="2"/>
  <c r="BF405" i="2"/>
  <c r="X405" i="2"/>
  <c r="V405" i="2"/>
  <c r="T405" i="2"/>
  <c r="P405" i="2"/>
  <c r="BI403" i="2"/>
  <c r="BH403" i="2"/>
  <c r="BG403" i="2"/>
  <c r="BF403" i="2"/>
  <c r="X403" i="2"/>
  <c r="V403" i="2"/>
  <c r="T403" i="2"/>
  <c r="P403" i="2"/>
  <c r="BI401" i="2"/>
  <c r="BH401" i="2"/>
  <c r="BG401" i="2"/>
  <c r="BF401" i="2"/>
  <c r="X401" i="2"/>
  <c r="V401" i="2"/>
  <c r="T401" i="2"/>
  <c r="P401" i="2"/>
  <c r="BI399" i="2"/>
  <c r="BH399" i="2"/>
  <c r="BG399" i="2"/>
  <c r="BF399" i="2"/>
  <c r="X399" i="2"/>
  <c r="V399" i="2"/>
  <c r="T399" i="2"/>
  <c r="P399" i="2"/>
  <c r="BI397" i="2"/>
  <c r="BH397" i="2"/>
  <c r="BG397" i="2"/>
  <c r="BF397" i="2"/>
  <c r="X397" i="2"/>
  <c r="V397" i="2"/>
  <c r="T397" i="2"/>
  <c r="P397" i="2"/>
  <c r="BI395" i="2"/>
  <c r="BH395" i="2"/>
  <c r="BG395" i="2"/>
  <c r="BF395" i="2"/>
  <c r="X395" i="2"/>
  <c r="V395" i="2"/>
  <c r="T395" i="2"/>
  <c r="P395" i="2"/>
  <c r="BI393" i="2"/>
  <c r="BH393" i="2"/>
  <c r="BG393" i="2"/>
  <c r="BF393" i="2"/>
  <c r="X393" i="2"/>
  <c r="V393" i="2"/>
  <c r="T393" i="2"/>
  <c r="P393" i="2"/>
  <c r="BI391" i="2"/>
  <c r="BH391" i="2"/>
  <c r="BG391" i="2"/>
  <c r="BF391" i="2"/>
  <c r="X391" i="2"/>
  <c r="V391" i="2"/>
  <c r="T391" i="2"/>
  <c r="P391" i="2"/>
  <c r="BI389" i="2"/>
  <c r="BH389" i="2"/>
  <c r="BG389" i="2"/>
  <c r="BF389" i="2"/>
  <c r="X389" i="2"/>
  <c r="V389" i="2"/>
  <c r="T389" i="2"/>
  <c r="P389" i="2"/>
  <c r="BI387" i="2"/>
  <c r="BH387" i="2"/>
  <c r="BG387" i="2"/>
  <c r="BF387" i="2"/>
  <c r="X387" i="2"/>
  <c r="V387" i="2"/>
  <c r="T387" i="2"/>
  <c r="P387" i="2"/>
  <c r="BI385" i="2"/>
  <c r="BH385" i="2"/>
  <c r="BG385" i="2"/>
  <c r="BF385" i="2"/>
  <c r="X385" i="2"/>
  <c r="V385" i="2"/>
  <c r="T385" i="2"/>
  <c r="P385" i="2"/>
  <c r="BI383" i="2"/>
  <c r="BH383" i="2"/>
  <c r="BG383" i="2"/>
  <c r="BF383" i="2"/>
  <c r="X383" i="2"/>
  <c r="V383" i="2"/>
  <c r="T383" i="2"/>
  <c r="P383" i="2"/>
  <c r="BI381" i="2"/>
  <c r="BH381" i="2"/>
  <c r="BG381" i="2"/>
  <c r="BF381" i="2"/>
  <c r="X381" i="2"/>
  <c r="V381" i="2"/>
  <c r="T381" i="2"/>
  <c r="P381" i="2"/>
  <c r="BI379" i="2"/>
  <c r="BH379" i="2"/>
  <c r="BG379" i="2"/>
  <c r="BF379" i="2"/>
  <c r="X379" i="2"/>
  <c r="V379" i="2"/>
  <c r="T379" i="2"/>
  <c r="P379" i="2"/>
  <c r="BI377" i="2"/>
  <c r="BH377" i="2"/>
  <c r="BG377" i="2"/>
  <c r="BF377" i="2"/>
  <c r="X377" i="2"/>
  <c r="V377" i="2"/>
  <c r="T377" i="2"/>
  <c r="P377" i="2"/>
  <c r="BI375" i="2"/>
  <c r="BH375" i="2"/>
  <c r="BG375" i="2"/>
  <c r="BF375" i="2"/>
  <c r="X375" i="2"/>
  <c r="V375" i="2"/>
  <c r="T375" i="2"/>
  <c r="P375" i="2"/>
  <c r="BI373" i="2"/>
  <c r="BH373" i="2"/>
  <c r="BG373" i="2"/>
  <c r="BF373" i="2"/>
  <c r="X373" i="2"/>
  <c r="V373" i="2"/>
  <c r="T373" i="2"/>
  <c r="P373" i="2"/>
  <c r="BI371" i="2"/>
  <c r="BH371" i="2"/>
  <c r="BG371" i="2"/>
  <c r="BF371" i="2"/>
  <c r="X371" i="2"/>
  <c r="V371" i="2"/>
  <c r="T371" i="2"/>
  <c r="P371" i="2"/>
  <c r="BI369" i="2"/>
  <c r="BH369" i="2"/>
  <c r="BG369" i="2"/>
  <c r="BF369" i="2"/>
  <c r="X369" i="2"/>
  <c r="V369" i="2"/>
  <c r="T369" i="2"/>
  <c r="P369" i="2"/>
  <c r="BI367" i="2"/>
  <c r="BH367" i="2"/>
  <c r="BG367" i="2"/>
  <c r="BF367" i="2"/>
  <c r="X367" i="2"/>
  <c r="V367" i="2"/>
  <c r="T367" i="2"/>
  <c r="P367" i="2"/>
  <c r="BI365" i="2"/>
  <c r="BH365" i="2"/>
  <c r="BG365" i="2"/>
  <c r="BF365" i="2"/>
  <c r="X365" i="2"/>
  <c r="V365" i="2"/>
  <c r="T365" i="2"/>
  <c r="P365" i="2"/>
  <c r="BI363" i="2"/>
  <c r="BH363" i="2"/>
  <c r="BG363" i="2"/>
  <c r="BF363" i="2"/>
  <c r="X363" i="2"/>
  <c r="V363" i="2"/>
  <c r="T363" i="2"/>
  <c r="P363" i="2"/>
  <c r="BI361" i="2"/>
  <c r="BH361" i="2"/>
  <c r="BG361" i="2"/>
  <c r="BF361" i="2"/>
  <c r="X361" i="2"/>
  <c r="V361" i="2"/>
  <c r="T361" i="2"/>
  <c r="P361" i="2"/>
  <c r="BI359" i="2"/>
  <c r="BH359" i="2"/>
  <c r="BG359" i="2"/>
  <c r="BF359" i="2"/>
  <c r="X359" i="2"/>
  <c r="V359" i="2"/>
  <c r="T359" i="2"/>
  <c r="P359" i="2"/>
  <c r="BI357" i="2"/>
  <c r="BH357" i="2"/>
  <c r="BG357" i="2"/>
  <c r="BF357" i="2"/>
  <c r="X357" i="2"/>
  <c r="V357" i="2"/>
  <c r="T357" i="2"/>
  <c r="P357" i="2"/>
  <c r="BI355" i="2"/>
  <c r="BH355" i="2"/>
  <c r="BG355" i="2"/>
  <c r="BF355" i="2"/>
  <c r="X355" i="2"/>
  <c r="V355" i="2"/>
  <c r="T355" i="2"/>
  <c r="P355" i="2"/>
  <c r="BI353" i="2"/>
  <c r="BH353" i="2"/>
  <c r="BG353" i="2"/>
  <c r="BF353" i="2"/>
  <c r="X353" i="2"/>
  <c r="V353" i="2"/>
  <c r="T353" i="2"/>
  <c r="P353" i="2"/>
  <c r="BI351" i="2"/>
  <c r="BH351" i="2"/>
  <c r="BG351" i="2"/>
  <c r="BF351" i="2"/>
  <c r="X351" i="2"/>
  <c r="V351" i="2"/>
  <c r="T351" i="2"/>
  <c r="P351" i="2"/>
  <c r="BI349" i="2"/>
  <c r="BH349" i="2"/>
  <c r="BG349" i="2"/>
  <c r="BF349" i="2"/>
  <c r="X349" i="2"/>
  <c r="V349" i="2"/>
  <c r="T349" i="2"/>
  <c r="P349" i="2"/>
  <c r="BI347" i="2"/>
  <c r="BH347" i="2"/>
  <c r="BG347" i="2"/>
  <c r="BF347" i="2"/>
  <c r="X347" i="2"/>
  <c r="V347" i="2"/>
  <c r="T347" i="2"/>
  <c r="P347" i="2"/>
  <c r="BI345" i="2"/>
  <c r="BH345" i="2"/>
  <c r="BG345" i="2"/>
  <c r="BF345" i="2"/>
  <c r="X345" i="2"/>
  <c r="V345" i="2"/>
  <c r="T345" i="2"/>
  <c r="P345" i="2"/>
  <c r="BI343" i="2"/>
  <c r="BH343" i="2"/>
  <c r="BG343" i="2"/>
  <c r="BF343" i="2"/>
  <c r="X343" i="2"/>
  <c r="V343" i="2"/>
  <c r="T343" i="2"/>
  <c r="P343" i="2"/>
  <c r="BI341" i="2"/>
  <c r="BH341" i="2"/>
  <c r="BG341" i="2"/>
  <c r="BF341" i="2"/>
  <c r="X341" i="2"/>
  <c r="V341" i="2"/>
  <c r="T341" i="2"/>
  <c r="P341" i="2"/>
  <c r="BI339" i="2"/>
  <c r="BH339" i="2"/>
  <c r="BG339" i="2"/>
  <c r="BF339" i="2"/>
  <c r="X339" i="2"/>
  <c r="V339" i="2"/>
  <c r="T339" i="2"/>
  <c r="P339" i="2"/>
  <c r="BI337" i="2"/>
  <c r="BH337" i="2"/>
  <c r="BG337" i="2"/>
  <c r="BF337" i="2"/>
  <c r="X337" i="2"/>
  <c r="V337" i="2"/>
  <c r="T337" i="2"/>
  <c r="P337" i="2"/>
  <c r="BI335" i="2"/>
  <c r="BH335" i="2"/>
  <c r="BG335" i="2"/>
  <c r="BF335" i="2"/>
  <c r="X335" i="2"/>
  <c r="V335" i="2"/>
  <c r="T335" i="2"/>
  <c r="P335" i="2"/>
  <c r="BI333" i="2"/>
  <c r="BH333" i="2"/>
  <c r="BG333" i="2"/>
  <c r="BF333" i="2"/>
  <c r="X333" i="2"/>
  <c r="V333" i="2"/>
  <c r="T333" i="2"/>
  <c r="P333" i="2"/>
  <c r="BI331" i="2"/>
  <c r="BH331" i="2"/>
  <c r="BG331" i="2"/>
  <c r="BF331" i="2"/>
  <c r="X331" i="2"/>
  <c r="V331" i="2"/>
  <c r="T331" i="2"/>
  <c r="P331" i="2"/>
  <c r="BI329" i="2"/>
  <c r="BH329" i="2"/>
  <c r="BG329" i="2"/>
  <c r="BF329" i="2"/>
  <c r="X329" i="2"/>
  <c r="V329" i="2"/>
  <c r="T329" i="2"/>
  <c r="P329" i="2"/>
  <c r="BI327" i="2"/>
  <c r="BH327" i="2"/>
  <c r="BG327" i="2"/>
  <c r="BF327" i="2"/>
  <c r="X327" i="2"/>
  <c r="V327" i="2"/>
  <c r="T327" i="2"/>
  <c r="P327" i="2"/>
  <c r="BI325" i="2"/>
  <c r="BH325" i="2"/>
  <c r="BG325" i="2"/>
  <c r="BF325" i="2"/>
  <c r="X325" i="2"/>
  <c r="V325" i="2"/>
  <c r="T325" i="2"/>
  <c r="P325" i="2"/>
  <c r="BI323" i="2"/>
  <c r="BH323" i="2"/>
  <c r="BG323" i="2"/>
  <c r="BF323" i="2"/>
  <c r="X323" i="2"/>
  <c r="V323" i="2"/>
  <c r="T323" i="2"/>
  <c r="P323" i="2"/>
  <c r="BI321" i="2"/>
  <c r="BH321" i="2"/>
  <c r="BG321" i="2"/>
  <c r="BF321" i="2"/>
  <c r="X321" i="2"/>
  <c r="V321" i="2"/>
  <c r="T321" i="2"/>
  <c r="P321" i="2"/>
  <c r="BI319" i="2"/>
  <c r="BH319" i="2"/>
  <c r="BG319" i="2"/>
  <c r="BF319" i="2"/>
  <c r="X319" i="2"/>
  <c r="V319" i="2"/>
  <c r="T319" i="2"/>
  <c r="P319" i="2"/>
  <c r="BI317" i="2"/>
  <c r="BH317" i="2"/>
  <c r="BG317" i="2"/>
  <c r="BF317" i="2"/>
  <c r="X317" i="2"/>
  <c r="V317" i="2"/>
  <c r="T317" i="2"/>
  <c r="P317" i="2"/>
  <c r="BI315" i="2"/>
  <c r="BH315" i="2"/>
  <c r="BG315" i="2"/>
  <c r="BF315" i="2"/>
  <c r="X315" i="2"/>
  <c r="V315" i="2"/>
  <c r="T315" i="2"/>
  <c r="P315" i="2"/>
  <c r="BI313" i="2"/>
  <c r="BH313" i="2"/>
  <c r="BG313" i="2"/>
  <c r="BF313" i="2"/>
  <c r="X313" i="2"/>
  <c r="V313" i="2"/>
  <c r="T313" i="2"/>
  <c r="P313" i="2"/>
  <c r="BI311" i="2"/>
  <c r="BH311" i="2"/>
  <c r="BG311" i="2"/>
  <c r="BF311" i="2"/>
  <c r="X311" i="2"/>
  <c r="V311" i="2"/>
  <c r="T311" i="2"/>
  <c r="P311" i="2"/>
  <c r="BI309" i="2"/>
  <c r="BH309" i="2"/>
  <c r="BG309" i="2"/>
  <c r="BF309" i="2"/>
  <c r="X309" i="2"/>
  <c r="V309" i="2"/>
  <c r="T309" i="2"/>
  <c r="P309" i="2"/>
  <c r="BI307" i="2"/>
  <c r="BH307" i="2"/>
  <c r="BG307" i="2"/>
  <c r="BF307" i="2"/>
  <c r="X307" i="2"/>
  <c r="V307" i="2"/>
  <c r="T307" i="2"/>
  <c r="P307" i="2"/>
  <c r="BI305" i="2"/>
  <c r="BH305" i="2"/>
  <c r="BG305" i="2"/>
  <c r="BF305" i="2"/>
  <c r="X305" i="2"/>
  <c r="V305" i="2"/>
  <c r="T305" i="2"/>
  <c r="P305" i="2"/>
  <c r="BI303" i="2"/>
  <c r="BH303" i="2"/>
  <c r="BG303" i="2"/>
  <c r="BF303" i="2"/>
  <c r="X303" i="2"/>
  <c r="V303" i="2"/>
  <c r="T303" i="2"/>
  <c r="P303" i="2"/>
  <c r="BI301" i="2"/>
  <c r="BH301" i="2"/>
  <c r="BG301" i="2"/>
  <c r="BF301" i="2"/>
  <c r="X301" i="2"/>
  <c r="V301" i="2"/>
  <c r="T301" i="2"/>
  <c r="P301" i="2"/>
  <c r="BI299" i="2"/>
  <c r="BH299" i="2"/>
  <c r="BG299" i="2"/>
  <c r="BF299" i="2"/>
  <c r="X299" i="2"/>
  <c r="V299" i="2"/>
  <c r="T299" i="2"/>
  <c r="P299" i="2"/>
  <c r="BI297" i="2"/>
  <c r="BH297" i="2"/>
  <c r="BG297" i="2"/>
  <c r="BF297" i="2"/>
  <c r="X297" i="2"/>
  <c r="V297" i="2"/>
  <c r="T297" i="2"/>
  <c r="P297" i="2"/>
  <c r="BI295" i="2"/>
  <c r="BH295" i="2"/>
  <c r="BG295" i="2"/>
  <c r="BF295" i="2"/>
  <c r="X295" i="2"/>
  <c r="V295" i="2"/>
  <c r="T295" i="2"/>
  <c r="P295" i="2"/>
  <c r="BI293" i="2"/>
  <c r="BH293" i="2"/>
  <c r="BG293" i="2"/>
  <c r="BF293" i="2"/>
  <c r="X293" i="2"/>
  <c r="V293" i="2"/>
  <c r="T293" i="2"/>
  <c r="P293" i="2"/>
  <c r="BI291" i="2"/>
  <c r="BH291" i="2"/>
  <c r="BG291" i="2"/>
  <c r="BF291" i="2"/>
  <c r="X291" i="2"/>
  <c r="V291" i="2"/>
  <c r="T291" i="2"/>
  <c r="P291" i="2"/>
  <c r="BI289" i="2"/>
  <c r="BH289" i="2"/>
  <c r="BG289" i="2"/>
  <c r="BF289" i="2"/>
  <c r="X289" i="2"/>
  <c r="V289" i="2"/>
  <c r="T289" i="2"/>
  <c r="P289" i="2"/>
  <c r="BI287" i="2"/>
  <c r="BH287" i="2"/>
  <c r="BG287" i="2"/>
  <c r="BF287" i="2"/>
  <c r="X287" i="2"/>
  <c r="V287" i="2"/>
  <c r="T287" i="2"/>
  <c r="P287" i="2"/>
  <c r="BI285" i="2"/>
  <c r="BH285" i="2"/>
  <c r="BG285" i="2"/>
  <c r="BF285" i="2"/>
  <c r="X285" i="2"/>
  <c r="V285" i="2"/>
  <c r="T285" i="2"/>
  <c r="P285" i="2"/>
  <c r="BI283" i="2"/>
  <c r="BH283" i="2"/>
  <c r="BG283" i="2"/>
  <c r="BF283" i="2"/>
  <c r="X283" i="2"/>
  <c r="V283" i="2"/>
  <c r="T283" i="2"/>
  <c r="P283" i="2"/>
  <c r="BI281" i="2"/>
  <c r="BH281" i="2"/>
  <c r="BG281" i="2"/>
  <c r="BF281" i="2"/>
  <c r="X281" i="2"/>
  <c r="V281" i="2"/>
  <c r="T281" i="2"/>
  <c r="P281" i="2"/>
  <c r="BI279" i="2"/>
  <c r="BH279" i="2"/>
  <c r="BG279" i="2"/>
  <c r="BF279" i="2"/>
  <c r="X279" i="2"/>
  <c r="V279" i="2"/>
  <c r="T279" i="2"/>
  <c r="P279" i="2"/>
  <c r="BI277" i="2"/>
  <c r="BH277" i="2"/>
  <c r="BG277" i="2"/>
  <c r="BF277" i="2"/>
  <c r="X277" i="2"/>
  <c r="V277" i="2"/>
  <c r="T277" i="2"/>
  <c r="P277" i="2"/>
  <c r="BI275" i="2"/>
  <c r="BH275" i="2"/>
  <c r="BG275" i="2"/>
  <c r="BF275" i="2"/>
  <c r="X275" i="2"/>
  <c r="V275" i="2"/>
  <c r="T275" i="2"/>
  <c r="P275" i="2"/>
  <c r="BI273" i="2"/>
  <c r="BH273" i="2"/>
  <c r="BG273" i="2"/>
  <c r="BF273" i="2"/>
  <c r="X273" i="2"/>
  <c r="V273" i="2"/>
  <c r="T273" i="2"/>
  <c r="P273" i="2"/>
  <c r="BI271" i="2"/>
  <c r="BH271" i="2"/>
  <c r="BG271" i="2"/>
  <c r="BF271" i="2"/>
  <c r="X271" i="2"/>
  <c r="V271" i="2"/>
  <c r="T271" i="2"/>
  <c r="P271" i="2"/>
  <c r="BI269" i="2"/>
  <c r="BH269" i="2"/>
  <c r="BG269" i="2"/>
  <c r="BF269" i="2"/>
  <c r="X269" i="2"/>
  <c r="V269" i="2"/>
  <c r="T269" i="2"/>
  <c r="P269" i="2"/>
  <c r="BI267" i="2"/>
  <c r="BH267" i="2"/>
  <c r="BG267" i="2"/>
  <c r="BF267" i="2"/>
  <c r="X267" i="2"/>
  <c r="V267" i="2"/>
  <c r="T267" i="2"/>
  <c r="P267" i="2"/>
  <c r="BI265" i="2"/>
  <c r="BH265" i="2"/>
  <c r="BG265" i="2"/>
  <c r="BF265" i="2"/>
  <c r="X265" i="2"/>
  <c r="V265" i="2"/>
  <c r="T265" i="2"/>
  <c r="P265" i="2"/>
  <c r="BI263" i="2"/>
  <c r="BH263" i="2"/>
  <c r="BG263" i="2"/>
  <c r="BF263" i="2"/>
  <c r="X263" i="2"/>
  <c r="V263" i="2"/>
  <c r="T263" i="2"/>
  <c r="P263" i="2"/>
  <c r="BI261" i="2"/>
  <c r="BH261" i="2"/>
  <c r="BG261" i="2"/>
  <c r="BF261" i="2"/>
  <c r="X261" i="2"/>
  <c r="V261" i="2"/>
  <c r="T261" i="2"/>
  <c r="P261" i="2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I253" i="2"/>
  <c r="BH253" i="2"/>
  <c r="BG253" i="2"/>
  <c r="BF253" i="2"/>
  <c r="X253" i="2"/>
  <c r="V253" i="2"/>
  <c r="T253" i="2"/>
  <c r="P253" i="2"/>
  <c r="BI251" i="2"/>
  <c r="BH251" i="2"/>
  <c r="BG251" i="2"/>
  <c r="BF251" i="2"/>
  <c r="X251" i="2"/>
  <c r="V251" i="2"/>
  <c r="T251" i="2"/>
  <c r="P251" i="2"/>
  <c r="BI249" i="2"/>
  <c r="BH249" i="2"/>
  <c r="BG249" i="2"/>
  <c r="BF249" i="2"/>
  <c r="X249" i="2"/>
  <c r="V249" i="2"/>
  <c r="T249" i="2"/>
  <c r="P249" i="2"/>
  <c r="BI247" i="2"/>
  <c r="BH247" i="2"/>
  <c r="BG247" i="2"/>
  <c r="BF247" i="2"/>
  <c r="X247" i="2"/>
  <c r="V247" i="2"/>
  <c r="T247" i="2"/>
  <c r="P247" i="2"/>
  <c r="BI245" i="2"/>
  <c r="BH245" i="2"/>
  <c r="BG245" i="2"/>
  <c r="BF245" i="2"/>
  <c r="X245" i="2"/>
  <c r="V245" i="2"/>
  <c r="T245" i="2"/>
  <c r="P245" i="2"/>
  <c r="BI243" i="2"/>
  <c r="BH243" i="2"/>
  <c r="BG243" i="2"/>
  <c r="BF243" i="2"/>
  <c r="X243" i="2"/>
  <c r="V243" i="2"/>
  <c r="T243" i="2"/>
  <c r="P243" i="2"/>
  <c r="BI241" i="2"/>
  <c r="BH241" i="2"/>
  <c r="BG241" i="2"/>
  <c r="BF241" i="2"/>
  <c r="X241" i="2"/>
  <c r="V241" i="2"/>
  <c r="T241" i="2"/>
  <c r="P241" i="2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BI235" i="2"/>
  <c r="BH235" i="2"/>
  <c r="BG235" i="2"/>
  <c r="BF235" i="2"/>
  <c r="X235" i="2"/>
  <c r="V235" i="2"/>
  <c r="T235" i="2"/>
  <c r="P235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29" i="2"/>
  <c r="BH229" i="2"/>
  <c r="BG229" i="2"/>
  <c r="BF229" i="2"/>
  <c r="X229" i="2"/>
  <c r="V229" i="2"/>
  <c r="T229" i="2"/>
  <c r="P229" i="2"/>
  <c r="BI227" i="2"/>
  <c r="BH227" i="2"/>
  <c r="BG227" i="2"/>
  <c r="BF227" i="2"/>
  <c r="X227" i="2"/>
  <c r="V227" i="2"/>
  <c r="T227" i="2"/>
  <c r="P227" i="2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I217" i="2"/>
  <c r="BH217" i="2"/>
  <c r="BG217" i="2"/>
  <c r="BF217" i="2"/>
  <c r="X217" i="2"/>
  <c r="V217" i="2"/>
  <c r="T217" i="2"/>
  <c r="P217" i="2"/>
  <c r="BI215" i="2"/>
  <c r="BH215" i="2"/>
  <c r="BG215" i="2"/>
  <c r="BF215" i="2"/>
  <c r="X215" i="2"/>
  <c r="V215" i="2"/>
  <c r="T215" i="2"/>
  <c r="P215" i="2"/>
  <c r="BI213" i="2"/>
  <c r="BH213" i="2"/>
  <c r="BG213" i="2"/>
  <c r="BF213" i="2"/>
  <c r="X213" i="2"/>
  <c r="V213" i="2"/>
  <c r="T213" i="2"/>
  <c r="P213" i="2"/>
  <c r="BI211" i="2"/>
  <c r="BH211" i="2"/>
  <c r="BG211" i="2"/>
  <c r="BF211" i="2"/>
  <c r="X211" i="2"/>
  <c r="V211" i="2"/>
  <c r="T211" i="2"/>
  <c r="P211" i="2"/>
  <c r="BI209" i="2"/>
  <c r="BH209" i="2"/>
  <c r="BG209" i="2"/>
  <c r="BF209" i="2"/>
  <c r="X209" i="2"/>
  <c r="V209" i="2"/>
  <c r="T209" i="2"/>
  <c r="P209" i="2"/>
  <c r="BI207" i="2"/>
  <c r="BH207" i="2"/>
  <c r="BG207" i="2"/>
  <c r="BF207" i="2"/>
  <c r="X207" i="2"/>
  <c r="V207" i="2"/>
  <c r="T207" i="2"/>
  <c r="P207" i="2"/>
  <c r="BI205" i="2"/>
  <c r="BH205" i="2"/>
  <c r="BG205" i="2"/>
  <c r="BF205" i="2"/>
  <c r="X205" i="2"/>
  <c r="V205" i="2"/>
  <c r="T205" i="2"/>
  <c r="P205" i="2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I145" i="2"/>
  <c r="BH145" i="2"/>
  <c r="BG145" i="2"/>
  <c r="BF145" i="2"/>
  <c r="X145" i="2"/>
  <c r="V145" i="2"/>
  <c r="T145" i="2"/>
  <c r="P145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F120" i="2"/>
  <c r="E118" i="2"/>
  <c r="BI105" i="2"/>
  <c r="BH105" i="2"/>
  <c r="BG105" i="2"/>
  <c r="BF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BI101" i="2"/>
  <c r="BH101" i="2"/>
  <c r="BG101" i="2"/>
  <c r="BF101" i="2"/>
  <c r="BE101" i="2"/>
  <c r="BI100" i="2"/>
  <c r="BH100" i="2"/>
  <c r="BG100" i="2"/>
  <c r="BF100" i="2"/>
  <c r="BE100" i="2"/>
  <c r="F89" i="2"/>
  <c r="E87" i="2"/>
  <c r="J24" i="2"/>
  <c r="E24" i="2"/>
  <c r="J123" i="2" s="1"/>
  <c r="J23" i="2"/>
  <c r="J21" i="2"/>
  <c r="E21" i="2"/>
  <c r="J91" i="2" s="1"/>
  <c r="J20" i="2"/>
  <c r="J18" i="2"/>
  <c r="E18" i="2"/>
  <c r="F123" i="2" s="1"/>
  <c r="J17" i="2"/>
  <c r="J15" i="2"/>
  <c r="E15" i="2"/>
  <c r="F122" i="2" s="1"/>
  <c r="J14" i="2"/>
  <c r="J12" i="2"/>
  <c r="J120" i="2"/>
  <c r="E7" i="2"/>
  <c r="E116" i="2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R139" i="3"/>
  <c r="Q132" i="3"/>
  <c r="Q1665" i="2"/>
  <c r="R1657" i="2"/>
  <c r="Q1653" i="2"/>
  <c r="R1651" i="2"/>
  <c r="R1649" i="2"/>
  <c r="R1645" i="2"/>
  <c r="Q1643" i="2"/>
  <c r="Q1635" i="2"/>
  <c r="Q1633" i="2"/>
  <c r="Q1631" i="2"/>
  <c r="R1629" i="2"/>
  <c r="R1617" i="2"/>
  <c r="Q1615" i="2"/>
  <c r="R1611" i="2"/>
  <c r="R1609" i="2"/>
  <c r="R1607" i="2"/>
  <c r="R1603" i="2"/>
  <c r="R1601" i="2"/>
  <c r="R1599" i="2"/>
  <c r="R1583" i="2"/>
  <c r="R1581" i="2"/>
  <c r="Q1579" i="2"/>
  <c r="Q1575" i="2"/>
  <c r="R1569" i="2"/>
  <c r="R1567" i="2"/>
  <c r="R1561" i="2"/>
  <c r="R1559" i="2"/>
  <c r="Q1553" i="2"/>
  <c r="R1549" i="2"/>
  <c r="R1547" i="2"/>
  <c r="R1539" i="2"/>
  <c r="Q1535" i="2"/>
  <c r="R1533" i="2"/>
  <c r="Q1531" i="2"/>
  <c r="R1523" i="2"/>
  <c r="Q1521" i="2"/>
  <c r="R1519" i="2"/>
  <c r="Q1517" i="2"/>
  <c r="R1515" i="2"/>
  <c r="R1513" i="2"/>
  <c r="R1511" i="2"/>
  <c r="Q1509" i="2"/>
  <c r="Q1505" i="2"/>
  <c r="Q1503" i="2"/>
  <c r="R1493" i="2"/>
  <c r="R1491" i="2"/>
  <c r="Q1487" i="2"/>
  <c r="Q1483" i="2"/>
  <c r="R1481" i="2"/>
  <c r="Q1479" i="2"/>
  <c r="Q1471" i="2"/>
  <c r="Q1469" i="2"/>
  <c r="R1465" i="2"/>
  <c r="Q1461" i="2"/>
  <c r="Q1453" i="2"/>
  <c r="R1445" i="2"/>
  <c r="R1439" i="2"/>
  <c r="R1433" i="2"/>
  <c r="R1429" i="2"/>
  <c r="Q1425" i="2"/>
  <c r="R1423" i="2"/>
  <c r="R1419" i="2"/>
  <c r="BK1419" i="2"/>
  <c r="Q1417" i="2"/>
  <c r="Q1415" i="2"/>
  <c r="Q1405" i="2"/>
  <c r="Q1401" i="2"/>
  <c r="Q1399" i="2"/>
  <c r="Q1395" i="2"/>
  <c r="R1391" i="2"/>
  <c r="K1387" i="2"/>
  <c r="Q1381" i="2"/>
  <c r="R1379" i="2"/>
  <c r="Q1371" i="2"/>
  <c r="R1369" i="2"/>
  <c r="Q1367" i="2"/>
  <c r="Q1359" i="2"/>
  <c r="Q1357" i="2"/>
  <c r="Q1351" i="2"/>
  <c r="Q1349" i="2"/>
  <c r="Q1347" i="2"/>
  <c r="Q1335" i="2"/>
  <c r="Q1331" i="2"/>
  <c r="R1329" i="2"/>
  <c r="Q1319" i="2"/>
  <c r="R1317" i="2"/>
  <c r="BK1317" i="2"/>
  <c r="Q1309" i="2"/>
  <c r="R1305" i="2"/>
  <c r="R1303" i="2"/>
  <c r="Q1301" i="2"/>
  <c r="Q1299" i="2"/>
  <c r="R1295" i="2"/>
  <c r="R1291" i="2"/>
  <c r="Q1291" i="2"/>
  <c r="Q1285" i="2"/>
  <c r="Q1283" i="2"/>
  <c r="Q1281" i="2"/>
  <c r="R1279" i="2"/>
  <c r="R1277" i="2"/>
  <c r="Q1275" i="2"/>
  <c r="R1273" i="2"/>
  <c r="Q1269" i="2"/>
  <c r="R1267" i="2"/>
  <c r="Q1265" i="2"/>
  <c r="Q1261" i="2"/>
  <c r="Q1257" i="2"/>
  <c r="R1255" i="2"/>
  <c r="R1253" i="2"/>
  <c r="Q1251" i="2"/>
  <c r="R1249" i="2"/>
  <c r="Q1243" i="2"/>
  <c r="R1241" i="2"/>
  <c r="R1239" i="2"/>
  <c r="Q1237" i="2"/>
  <c r="R1235" i="2"/>
  <c r="Q1231" i="2"/>
  <c r="R1229" i="2"/>
  <c r="R1227" i="2"/>
  <c r="R1225" i="2"/>
  <c r="R1223" i="2"/>
  <c r="Q1221" i="2"/>
  <c r="Q1215" i="2"/>
  <c r="R1211" i="2"/>
  <c r="Q1209" i="2"/>
  <c r="R1207" i="2"/>
  <c r="Q1205" i="2"/>
  <c r="Q1203" i="2"/>
  <c r="R1201" i="2"/>
  <c r="R1199" i="2"/>
  <c r="Q1197" i="2"/>
  <c r="Q1191" i="2"/>
  <c r="Q1187" i="2"/>
  <c r="R1185" i="2"/>
  <c r="Q1181" i="2"/>
  <c r="Q1179" i="2"/>
  <c r="R1177" i="2"/>
  <c r="Q1173" i="2"/>
  <c r="Q1171" i="2"/>
  <c r="R1169" i="2"/>
  <c r="Q1167" i="2"/>
  <c r="R1165" i="2"/>
  <c r="Q1161" i="2"/>
  <c r="Q1159" i="2"/>
  <c r="R1157" i="2"/>
  <c r="Q1157" i="2"/>
  <c r="R1149" i="2"/>
  <c r="R1147" i="2"/>
  <c r="R1145" i="2"/>
  <c r="R1141" i="2"/>
  <c r="Q1139" i="2"/>
  <c r="R1137" i="2"/>
  <c r="R1133" i="2"/>
  <c r="R1129" i="2"/>
  <c r="Q1129" i="2"/>
  <c r="Q1127" i="2"/>
  <c r="Q1121" i="2"/>
  <c r="Q1117" i="2"/>
  <c r="Q1115" i="2"/>
  <c r="Q1113" i="2"/>
  <c r="Q1107" i="2"/>
  <c r="Q1101" i="2"/>
  <c r="Q1097" i="2"/>
  <c r="R1091" i="2"/>
  <c r="Q1087" i="2"/>
  <c r="R1077" i="2"/>
  <c r="Q1077" i="2"/>
  <c r="Q1075" i="2"/>
  <c r="R1073" i="2"/>
  <c r="Q1073" i="2"/>
  <c r="Q1069" i="2"/>
  <c r="R1067" i="2"/>
  <c r="Q1067" i="2"/>
  <c r="R1063" i="2"/>
  <c r="R1059" i="2"/>
  <c r="Q1059" i="2"/>
  <c r="R1057" i="2"/>
  <c r="Q1057" i="2"/>
  <c r="Q1051" i="2"/>
  <c r="R1049" i="2"/>
  <c r="Q1047" i="2"/>
  <c r="R1045" i="2"/>
  <c r="Q1045" i="2"/>
  <c r="Q1043" i="2"/>
  <c r="Q1039" i="2"/>
  <c r="R1037" i="2"/>
  <c r="R1035" i="2"/>
  <c r="Q1035" i="2"/>
  <c r="Q1029" i="2"/>
  <c r="R1027" i="2"/>
  <c r="R1025" i="2"/>
  <c r="Q1017" i="2"/>
  <c r="Q1015" i="2"/>
  <c r="Q1013" i="2"/>
  <c r="Q1011" i="2"/>
  <c r="R1009" i="2"/>
  <c r="R1007" i="2"/>
  <c r="R1005" i="2"/>
  <c r="Q1003" i="2"/>
  <c r="Q1001" i="2"/>
  <c r="R999" i="2"/>
  <c r="Q997" i="2"/>
  <c r="Q995" i="2"/>
  <c r="R993" i="2"/>
  <c r="R987" i="2"/>
  <c r="R983" i="2"/>
  <c r="Q981" i="2"/>
  <c r="Q979" i="2"/>
  <c r="R977" i="2"/>
  <c r="Q973" i="2"/>
  <c r="R969" i="2"/>
  <c r="Q969" i="2"/>
  <c r="Q967" i="2"/>
  <c r="R965" i="2"/>
  <c r="R963" i="2"/>
  <c r="R957" i="2"/>
  <c r="R955" i="2"/>
  <c r="Q949" i="2"/>
  <c r="Q945" i="2"/>
  <c r="Q943" i="2"/>
  <c r="R941" i="2"/>
  <c r="Q939" i="2"/>
  <c r="R937" i="2"/>
  <c r="R933" i="2"/>
  <c r="R931" i="2"/>
  <c r="Q929" i="2"/>
  <c r="R921" i="2"/>
  <c r="R917" i="2"/>
  <c r="R915" i="2"/>
  <c r="Q915" i="2"/>
  <c r="R909" i="2"/>
  <c r="Q909" i="2"/>
  <c r="R907" i="2"/>
  <c r="Q905" i="2"/>
  <c r="Q903" i="2"/>
  <c r="R901" i="2"/>
  <c r="Q899" i="2"/>
  <c r="R897" i="2"/>
  <c r="R893" i="2"/>
  <c r="R891" i="2"/>
  <c r="Q887" i="2"/>
  <c r="Q885" i="2"/>
  <c r="Q877" i="2"/>
  <c r="R873" i="2"/>
  <c r="R871" i="2"/>
  <c r="Q869" i="2"/>
  <c r="Q859" i="2"/>
  <c r="R857" i="2"/>
  <c r="Q855" i="2"/>
  <c r="Q849" i="2"/>
  <c r="Q847" i="2"/>
  <c r="Q843" i="2"/>
  <c r="Q833" i="2"/>
  <c r="R823" i="2"/>
  <c r="Q819" i="2"/>
  <c r="R817" i="2"/>
  <c r="R815" i="2"/>
  <c r="R811" i="2"/>
  <c r="Q805" i="2"/>
  <c r="R803" i="2"/>
  <c r="K803" i="2"/>
  <c r="R797" i="2"/>
  <c r="Q791" i="2"/>
  <c r="R789" i="2"/>
  <c r="Q787" i="2"/>
  <c r="R779" i="2"/>
  <c r="R775" i="2"/>
  <c r="R773" i="2"/>
  <c r="Q771" i="2"/>
  <c r="R769" i="2"/>
  <c r="Q767" i="2"/>
  <c r="R765" i="2"/>
  <c r="Q763" i="2"/>
  <c r="Q761" i="2"/>
  <c r="Q759" i="2"/>
  <c r="R757" i="2"/>
  <c r="R755" i="2"/>
  <c r="Q749" i="2"/>
  <c r="R747" i="2"/>
  <c r="R745" i="2"/>
  <c r="Q739" i="2"/>
  <c r="R735" i="2"/>
  <c r="Q733" i="2"/>
  <c r="Q729" i="2"/>
  <c r="Q723" i="2"/>
  <c r="Q717" i="2"/>
  <c r="R715" i="2"/>
  <c r="R711" i="2"/>
  <c r="Q709" i="2"/>
  <c r="Q707" i="2"/>
  <c r="R699" i="2"/>
  <c r="Q693" i="2"/>
  <c r="R691" i="2"/>
  <c r="R689" i="2"/>
  <c r="R687" i="2"/>
  <c r="R681" i="2"/>
  <c r="Q677" i="2"/>
  <c r="R675" i="2"/>
  <c r="Q671" i="2"/>
  <c r="R669" i="2"/>
  <c r="Q667" i="2"/>
  <c r="R661" i="2"/>
  <c r="Q659" i="2"/>
  <c r="R655" i="2"/>
  <c r="Q649" i="2"/>
  <c r="Q645" i="2"/>
  <c r="Q643" i="2"/>
  <c r="Q641" i="2"/>
  <c r="R633" i="2"/>
  <c r="R631" i="2"/>
  <c r="Q627" i="2"/>
  <c r="Q623" i="2"/>
  <c r="Q621" i="2"/>
  <c r="Q617" i="2"/>
  <c r="Q615" i="2"/>
  <c r="Q613" i="2"/>
  <c r="Q611" i="2"/>
  <c r="R609" i="2"/>
  <c r="Q605" i="2"/>
  <c r="R603" i="2"/>
  <c r="Q601" i="2"/>
  <c r="R599" i="2"/>
  <c r="Q597" i="2"/>
  <c r="Q593" i="2"/>
  <c r="Q587" i="2"/>
  <c r="Q581" i="2"/>
  <c r="Q579" i="2"/>
  <c r="R575" i="2"/>
  <c r="Q571" i="2"/>
  <c r="Q563" i="2"/>
  <c r="R561" i="2"/>
  <c r="Q553" i="2"/>
  <c r="R551" i="2"/>
  <c r="R549" i="2"/>
  <c r="R545" i="2"/>
  <c r="R543" i="2"/>
  <c r="Q541" i="2"/>
  <c r="Q539" i="2"/>
  <c r="R535" i="2"/>
  <c r="Q533" i="2"/>
  <c r="R531" i="2"/>
  <c r="R529" i="2"/>
  <c r="Q527" i="2"/>
  <c r="Q523" i="2"/>
  <c r="Q517" i="2"/>
  <c r="Q513" i="2"/>
  <c r="Q511" i="2"/>
  <c r="R509" i="2"/>
  <c r="R505" i="2"/>
  <c r="R499" i="2"/>
  <c r="R495" i="2"/>
  <c r="Q489" i="2"/>
  <c r="Q485" i="2"/>
  <c r="Q479" i="2"/>
  <c r="Q477" i="2"/>
  <c r="Q473" i="2"/>
  <c r="R465" i="2"/>
  <c r="Q463" i="2"/>
  <c r="R455" i="2"/>
  <c r="Q455" i="2"/>
  <c r="R449" i="2"/>
  <c r="Q445" i="2"/>
  <c r="Q443" i="2"/>
  <c r="Q441" i="2"/>
  <c r="R439" i="2"/>
  <c r="Q437" i="2"/>
  <c r="Q435" i="2"/>
  <c r="Q431" i="2"/>
  <c r="R429" i="2"/>
  <c r="R427" i="2"/>
  <c r="Q425" i="2"/>
  <c r="R423" i="2"/>
  <c r="Q421" i="2"/>
  <c r="Q415" i="2"/>
  <c r="Q411" i="2"/>
  <c r="Q409" i="2"/>
  <c r="Q403" i="2"/>
  <c r="Q401" i="2"/>
  <c r="R397" i="2"/>
  <c r="Q395" i="2"/>
  <c r="Q393" i="2"/>
  <c r="Q391" i="2"/>
  <c r="Q385" i="2"/>
  <c r="R379" i="2"/>
  <c r="R375" i="2"/>
  <c r="R373" i="2"/>
  <c r="K373" i="2"/>
  <c r="R371" i="2"/>
  <c r="R369" i="2"/>
  <c r="R367" i="2"/>
  <c r="R365" i="2"/>
  <c r="R357" i="2"/>
  <c r="Q355" i="2"/>
  <c r="Q353" i="2"/>
  <c r="R343" i="2"/>
  <c r="Q341" i="2"/>
  <c r="R339" i="2"/>
  <c r="Q337" i="2"/>
  <c r="Q335" i="2"/>
  <c r="Q331" i="2"/>
  <c r="Q327" i="2"/>
  <c r="BK327" i="2"/>
  <c r="R325" i="2"/>
  <c r="Q323" i="2"/>
  <c r="Q321" i="2"/>
  <c r="R317" i="2"/>
  <c r="Q315" i="2"/>
  <c r="R313" i="2"/>
  <c r="R309" i="2"/>
  <c r="Q305" i="2"/>
  <c r="Q303" i="2"/>
  <c r="Q299" i="2"/>
  <c r="R297" i="2"/>
  <c r="R277" i="2"/>
  <c r="R275" i="2"/>
  <c r="R273" i="2"/>
  <c r="Q271" i="2"/>
  <c r="Q269" i="2"/>
  <c r="R265" i="2"/>
  <c r="R263" i="2"/>
  <c r="Q259" i="2"/>
  <c r="R255" i="2"/>
  <c r="Q253" i="2"/>
  <c r="R251" i="2"/>
  <c r="Q247" i="2"/>
  <c r="Q245" i="2"/>
  <c r="R243" i="2"/>
  <c r="R241" i="2"/>
  <c r="R237" i="2"/>
  <c r="R235" i="2"/>
  <c r="Q233" i="2"/>
  <c r="R225" i="2"/>
  <c r="Q225" i="2"/>
  <c r="R221" i="2"/>
  <c r="R219" i="2"/>
  <c r="Q217" i="2"/>
  <c r="Q215" i="2"/>
  <c r="Q213" i="2"/>
  <c r="BK213" i="2"/>
  <c r="Q211" i="2"/>
  <c r="R209" i="2"/>
  <c r="Q207" i="2"/>
  <c r="R205" i="2"/>
  <c r="R201" i="2"/>
  <c r="R199" i="2"/>
  <c r="Q197" i="2"/>
  <c r="R195" i="2"/>
  <c r="Q193" i="2"/>
  <c r="Q191" i="2"/>
  <c r="R189" i="2"/>
  <c r="Q187" i="2"/>
  <c r="Q181" i="2"/>
  <c r="Q179" i="2"/>
  <c r="Q177" i="2"/>
  <c r="Q175" i="2"/>
  <c r="R173" i="2"/>
  <c r="R169" i="2"/>
  <c r="R165" i="2"/>
  <c r="Q163" i="2"/>
  <c r="Q161" i="2"/>
  <c r="Q159" i="2"/>
  <c r="Q157" i="2"/>
  <c r="R155" i="2"/>
  <c r="Q153" i="2"/>
  <c r="Q149" i="2"/>
  <c r="Q147" i="2"/>
  <c r="R145" i="2"/>
  <c r="R143" i="2"/>
  <c r="Q137" i="2"/>
  <c r="Q135" i="2"/>
  <c r="K131" i="2"/>
  <c r="R129" i="2"/>
  <c r="AU94" i="1"/>
  <c r="Q139" i="3"/>
  <c r="R136" i="3"/>
  <c r="Q1735" i="2"/>
  <c r="R1733" i="2"/>
  <c r="R1731" i="2"/>
  <c r="R1723" i="2"/>
  <c r="Q1723" i="2"/>
  <c r="R1721" i="2"/>
  <c r="Q1721" i="2"/>
  <c r="Q1719" i="2"/>
  <c r="R1713" i="2"/>
  <c r="Q1713" i="2"/>
  <c r="R1711" i="2"/>
  <c r="Q1711" i="2"/>
  <c r="R1697" i="2"/>
  <c r="Q1697" i="2"/>
  <c r="R1687" i="2"/>
  <c r="Q1687" i="2"/>
  <c r="R1685" i="2"/>
  <c r="Q1685" i="2"/>
  <c r="R1683" i="2"/>
  <c r="Q1683" i="2"/>
  <c r="R1681" i="2"/>
  <c r="Q1681" i="2"/>
  <c r="R1675" i="2"/>
  <c r="Q1675" i="2"/>
  <c r="R1669" i="2"/>
  <c r="Q1669" i="2"/>
  <c r="R1667" i="2"/>
  <c r="R1665" i="2"/>
  <c r="R1663" i="2"/>
  <c r="Q1661" i="2"/>
  <c r="R1659" i="2"/>
  <c r="Q1659" i="2"/>
  <c r="Q1655" i="2"/>
  <c r="R1653" i="2"/>
  <c r="Q1651" i="2"/>
  <c r="R1647" i="2"/>
  <c r="Q1645" i="2"/>
  <c r="Q1641" i="2"/>
  <c r="Q1639" i="2"/>
  <c r="R1627" i="2"/>
  <c r="R1621" i="2"/>
  <c r="Q1617" i="2"/>
  <c r="R1615" i="2"/>
  <c r="Q1605" i="2"/>
  <c r="R1595" i="2"/>
  <c r="R1593" i="2"/>
  <c r="R1591" i="2"/>
  <c r="R1587" i="2"/>
  <c r="R1585" i="2"/>
  <c r="Q1581" i="2"/>
  <c r="Q1577" i="2"/>
  <c r="R1575" i="2"/>
  <c r="Q1569" i="2"/>
  <c r="R1565" i="2"/>
  <c r="Q1559" i="2"/>
  <c r="R1557" i="2"/>
  <c r="R1555" i="2"/>
  <c r="Q1547" i="2"/>
  <c r="Q1545" i="2"/>
  <c r="Q1543" i="2"/>
  <c r="Q1537" i="2"/>
  <c r="R1535" i="2"/>
  <c r="R1529" i="2"/>
  <c r="R1527" i="2"/>
  <c r="R1525" i="2"/>
  <c r="R1521" i="2"/>
  <c r="R1505" i="2"/>
  <c r="Q1501" i="2"/>
  <c r="Q1497" i="2"/>
  <c r="Q1495" i="2"/>
  <c r="R1489" i="2"/>
  <c r="R1485" i="2"/>
  <c r="R1483" i="2"/>
  <c r="Q1481" i="2"/>
  <c r="R1479" i="2"/>
  <c r="Q1477" i="2"/>
  <c r="R1475" i="2"/>
  <c r="Q1475" i="2"/>
  <c r="Q1459" i="2"/>
  <c r="Q1457" i="2"/>
  <c r="R1451" i="2"/>
  <c r="R1449" i="2"/>
  <c r="Q1447" i="2"/>
  <c r="BK1445" i="2"/>
  <c r="R1443" i="2"/>
  <c r="Q1435" i="2"/>
  <c r="Q1431" i="2"/>
  <c r="Q1427" i="2"/>
  <c r="R1425" i="2"/>
  <c r="R1415" i="2"/>
  <c r="R1413" i="2"/>
  <c r="Q1411" i="2"/>
  <c r="R1409" i="2"/>
  <c r="Q1403" i="2"/>
  <c r="R1397" i="2"/>
  <c r="R1395" i="2"/>
  <c r="Q1391" i="2"/>
  <c r="Q1389" i="2"/>
  <c r="R1387" i="2"/>
  <c r="BK1387" i="2"/>
  <c r="R1383" i="2"/>
  <c r="Q1379" i="2"/>
  <c r="Q1369" i="2"/>
  <c r="Q1365" i="2"/>
  <c r="Q1363" i="2"/>
  <c r="R1361" i="2"/>
  <c r="R1357" i="2"/>
  <c r="R1355" i="2"/>
  <c r="Q1353" i="2"/>
  <c r="R1349" i="2"/>
  <c r="R1347" i="2"/>
  <c r="R1341" i="2"/>
  <c r="BK1341" i="2"/>
  <c r="Q1339" i="2"/>
  <c r="Q1337" i="2"/>
  <c r="R1333" i="2"/>
  <c r="R1331" i="2"/>
  <c r="Q1329" i="2"/>
  <c r="R1327" i="2"/>
  <c r="K1325" i="2"/>
  <c r="Q889" i="2"/>
  <c r="R877" i="2"/>
  <c r="R875" i="2"/>
  <c r="R867" i="2"/>
  <c r="R865" i="2"/>
  <c r="Q863" i="2"/>
  <c r="Q861" i="2"/>
  <c r="Q857" i="2"/>
  <c r="Q853" i="2"/>
  <c r="R851" i="2"/>
  <c r="R849" i="2"/>
  <c r="Q845" i="2"/>
  <c r="R841" i="2"/>
  <c r="R839" i="2"/>
  <c r="Q839" i="2"/>
  <c r="R837" i="2"/>
  <c r="Q837" i="2"/>
  <c r="R835" i="2"/>
  <c r="Q835" i="2"/>
  <c r="R831" i="2"/>
  <c r="R829" i="2"/>
  <c r="R827" i="2"/>
  <c r="R821" i="2"/>
  <c r="Q817" i="2"/>
  <c r="Q809" i="2"/>
  <c r="R807" i="2"/>
  <c r="Q801" i="2"/>
  <c r="R799" i="2"/>
  <c r="Q795" i="2"/>
  <c r="Q785" i="2"/>
  <c r="Q783" i="2"/>
  <c r="Q779" i="2"/>
  <c r="R771" i="2"/>
  <c r="Q769" i="2"/>
  <c r="R767" i="2"/>
  <c r="R763" i="2"/>
  <c r="R759" i="2"/>
  <c r="Q757" i="2"/>
  <c r="R751" i="2"/>
  <c r="Q741" i="2"/>
  <c r="R737" i="2"/>
  <c r="Q735" i="2"/>
  <c r="R733" i="2"/>
  <c r="Q725" i="2"/>
  <c r="R723" i="2"/>
  <c r="Q719" i="2"/>
  <c r="R717" i="2"/>
  <c r="Q713" i="2"/>
  <c r="R707" i="2"/>
  <c r="Q705" i="2"/>
  <c r="Q703" i="2"/>
  <c r="Q701" i="2"/>
  <c r="Q697" i="2"/>
  <c r="Q691" i="2"/>
  <c r="R685" i="2"/>
  <c r="Q683" i="2"/>
  <c r="Q679" i="2"/>
  <c r="Q675" i="2"/>
  <c r="R673" i="2"/>
  <c r="Q669" i="2"/>
  <c r="R667" i="2"/>
  <c r="Q657" i="2"/>
  <c r="Q651" i="2"/>
  <c r="Q647" i="2"/>
  <c r="R645" i="2"/>
  <c r="R643" i="2"/>
  <c r="R639" i="2"/>
  <c r="Q637" i="2"/>
  <c r="R629" i="2"/>
  <c r="Q625" i="2"/>
  <c r="R621" i="2"/>
  <c r="R619" i="2"/>
  <c r="R611" i="2"/>
  <c r="Q609" i="2"/>
  <c r="Q607" i="2"/>
  <c r="R605" i="2"/>
  <c r="R601" i="2"/>
  <c r="R595" i="2"/>
  <c r="Q591" i="2"/>
  <c r="Q589" i="2"/>
  <c r="R587" i="2"/>
  <c r="R585" i="2"/>
  <c r="Q573" i="2"/>
  <c r="R571" i="2"/>
  <c r="R569" i="2"/>
  <c r="R565" i="2"/>
  <c r="Q561" i="2"/>
  <c r="Q559" i="2"/>
  <c r="Q555" i="2"/>
  <c r="R553" i="2"/>
  <c r="Q551" i="2"/>
  <c r="Q545" i="2"/>
  <c r="R537" i="2"/>
  <c r="Q535" i="2"/>
  <c r="Q531" i="2"/>
  <c r="Q525" i="2"/>
  <c r="Q521" i="2"/>
  <c r="K517" i="2"/>
  <c r="Q515" i="2"/>
  <c r="Q507" i="2"/>
  <c r="Q505" i="2"/>
  <c r="Q503" i="2"/>
  <c r="R497" i="2"/>
  <c r="Q495" i="2"/>
  <c r="Q493" i="2"/>
  <c r="R491" i="2"/>
  <c r="Q487" i="2"/>
  <c r="Q483" i="2"/>
  <c r="Q481" i="2"/>
  <c r="Q475" i="2"/>
  <c r="R473" i="2"/>
  <c r="R469" i="2"/>
  <c r="Q467" i="2"/>
  <c r="Q465" i="2"/>
  <c r="Q461" i="2"/>
  <c r="Q136" i="3"/>
  <c r="R132" i="3"/>
  <c r="Q1637" i="2"/>
  <c r="R1635" i="2"/>
  <c r="R1633" i="2"/>
  <c r="Q1629" i="2"/>
  <c r="Q1625" i="2"/>
  <c r="Q1623" i="2"/>
  <c r="Q1619" i="2"/>
  <c r="Q1613" i="2"/>
  <c r="Q1609" i="2"/>
  <c r="Q1607" i="2"/>
  <c r="R1605" i="2"/>
  <c r="Q1601" i="2"/>
  <c r="Q1599" i="2"/>
  <c r="R1597" i="2"/>
  <c r="Q1595" i="2"/>
  <c r="Q1593" i="2"/>
  <c r="Q1589" i="2"/>
  <c r="Q1585" i="2"/>
  <c r="R1579" i="2"/>
  <c r="R1577" i="2"/>
  <c r="Q1573" i="2"/>
  <c r="R1571" i="2"/>
  <c r="Q1567" i="2"/>
  <c r="Q1563" i="2"/>
  <c r="Q1557" i="2"/>
  <c r="Q1551" i="2"/>
  <c r="Q1549" i="2"/>
  <c r="R1543" i="2"/>
  <c r="R1541" i="2"/>
  <c r="R1537" i="2"/>
  <c r="Q1533" i="2"/>
  <c r="Q1527" i="2"/>
  <c r="Q1525" i="2"/>
  <c r="Q1523" i="2"/>
  <c r="Q1515" i="2"/>
  <c r="Q1511" i="2"/>
  <c r="R1509" i="2"/>
  <c r="Q1507" i="2"/>
  <c r="R1503" i="2"/>
  <c r="R1499" i="2"/>
  <c r="R1495" i="2"/>
  <c r="Q1493" i="2"/>
  <c r="Q1489" i="2"/>
  <c r="R1477" i="2"/>
  <c r="Q1473" i="2"/>
  <c r="R1471" i="2"/>
  <c r="R1467" i="2"/>
  <c r="R1463" i="2"/>
  <c r="Q1463" i="2"/>
  <c r="R1461" i="2"/>
  <c r="R1457" i="2"/>
  <c r="R1455" i="2"/>
  <c r="Q1451" i="2"/>
  <c r="K1451" i="2"/>
  <c r="R1447" i="2"/>
  <c r="R1441" i="2"/>
  <c r="Q1439" i="2"/>
  <c r="R1437" i="2"/>
  <c r="Q1429" i="2"/>
  <c r="Q1423" i="2"/>
  <c r="R1421" i="2"/>
  <c r="Q1421" i="2"/>
  <c r="Q1419" i="2"/>
  <c r="Q1413" i="2"/>
  <c r="Q1409" i="2"/>
  <c r="Q1407" i="2"/>
  <c r="R1401" i="2"/>
  <c r="R1399" i="2"/>
  <c r="Q1397" i="2"/>
  <c r="Q1393" i="2"/>
  <c r="R1389" i="2"/>
  <c r="Q1385" i="2"/>
  <c r="R1381" i="2"/>
  <c r="R1377" i="2"/>
  <c r="Q1375" i="2"/>
  <c r="R1373" i="2"/>
  <c r="R1367" i="2"/>
  <c r="R1363" i="2"/>
  <c r="Q1355" i="2"/>
  <c r="R1345" i="2"/>
  <c r="Q1343" i="2"/>
  <c r="Q1341" i="2"/>
  <c r="R1339" i="2"/>
  <c r="R1337" i="2"/>
  <c r="R1325" i="2"/>
  <c r="Q1325" i="2"/>
  <c r="R1323" i="2"/>
  <c r="R1307" i="2"/>
  <c r="R1301" i="2"/>
  <c r="R1299" i="2"/>
  <c r="Q1297" i="2"/>
  <c r="R1293" i="2"/>
  <c r="Q1289" i="2"/>
  <c r="R1287" i="2"/>
  <c r="R1285" i="2"/>
  <c r="R1281" i="2"/>
  <c r="Q1277" i="2"/>
  <c r="Q1273" i="2"/>
  <c r="Q1271" i="2"/>
  <c r="R1269" i="2"/>
  <c r="Q1267" i="2"/>
  <c r="R1265" i="2"/>
  <c r="R1263" i="2"/>
  <c r="R1261" i="2"/>
  <c r="R1259" i="2"/>
  <c r="Q1253" i="2"/>
  <c r="R1251" i="2"/>
  <c r="R1247" i="2"/>
  <c r="Q1245" i="2"/>
  <c r="R1243" i="2"/>
  <c r="Q1241" i="2"/>
  <c r="R1237" i="2"/>
  <c r="Q1235" i="2"/>
  <c r="Q1233" i="2"/>
  <c r="R1231" i="2"/>
  <c r="Q1227" i="2"/>
  <c r="Q1225" i="2"/>
  <c r="R1221" i="2"/>
  <c r="R1219" i="2"/>
  <c r="R1217" i="2"/>
  <c r="R1215" i="2"/>
  <c r="Q1213" i="2"/>
  <c r="R1209" i="2"/>
  <c r="Q1207" i="2"/>
  <c r="R1195" i="2"/>
  <c r="R1193" i="2"/>
  <c r="R1191" i="2"/>
  <c r="R1189" i="2"/>
  <c r="Q1183" i="2"/>
  <c r="R1181" i="2"/>
  <c r="R1175" i="2"/>
  <c r="R1171" i="2"/>
  <c r="R1167" i="2"/>
  <c r="R1163" i="2"/>
  <c r="R1161" i="2"/>
  <c r="R1159" i="2"/>
  <c r="Q1155" i="2"/>
  <c r="R1153" i="2"/>
  <c r="Q1151" i="2"/>
  <c r="Q1149" i="2"/>
  <c r="Q1147" i="2"/>
  <c r="Q1145" i="2"/>
  <c r="R1143" i="2"/>
  <c r="Q1143" i="2"/>
  <c r="R1135" i="2"/>
  <c r="Q1133" i="2"/>
  <c r="R1127" i="2"/>
  <c r="R1125" i="2"/>
  <c r="Q1125" i="2"/>
  <c r="Q1123" i="2"/>
  <c r="R1119" i="2"/>
  <c r="Q1119" i="2"/>
  <c r="R1113" i="2"/>
  <c r="Q1111" i="2"/>
  <c r="R1109" i="2"/>
  <c r="R1105" i="2"/>
  <c r="Q1103" i="2"/>
  <c r="Q1099" i="2"/>
  <c r="R1097" i="2"/>
  <c r="R1095" i="2"/>
  <c r="Q1093" i="2"/>
  <c r="Q1091" i="2"/>
  <c r="R1089" i="2"/>
  <c r="R1085" i="2"/>
  <c r="Q1083" i="2"/>
  <c r="R1075" i="2"/>
  <c r="R1069" i="2"/>
  <c r="R1065" i="2"/>
  <c r="R1055" i="2"/>
  <c r="R1053" i="2"/>
  <c r="R1051" i="2"/>
  <c r="R1047" i="2"/>
  <c r="R1043" i="2"/>
  <c r="R1041" i="2"/>
  <c r="Q1033" i="2"/>
  <c r="R1031" i="2"/>
  <c r="R1029" i="2"/>
  <c r="Q1027" i="2"/>
  <c r="Q1023" i="2"/>
  <c r="Q1021" i="2"/>
  <c r="Q1019" i="2"/>
  <c r="R1013" i="2"/>
  <c r="Q1009" i="2"/>
  <c r="Q1007" i="2"/>
  <c r="R1001" i="2"/>
  <c r="R997" i="2"/>
  <c r="R991" i="2"/>
  <c r="R989" i="2"/>
  <c r="Q989" i="2"/>
  <c r="Q985" i="2"/>
  <c r="R979" i="2"/>
  <c r="Q977" i="2"/>
  <c r="Q975" i="2"/>
  <c r="R973" i="2"/>
  <c r="Q971" i="2"/>
  <c r="R967" i="2"/>
  <c r="Q965" i="2"/>
  <c r="Q963" i="2"/>
  <c r="R961" i="2"/>
  <c r="R959" i="2"/>
  <c r="Q957" i="2"/>
  <c r="R953" i="2"/>
  <c r="R951" i="2"/>
  <c r="Q947" i="2"/>
  <c r="R943" i="2"/>
  <c r="Q941" i="2"/>
  <c r="Q933" i="2"/>
  <c r="R929" i="2"/>
  <c r="R927" i="2"/>
  <c r="R925" i="2"/>
  <c r="Q923" i="2"/>
  <c r="Q921" i="2"/>
  <c r="R919" i="2"/>
  <c r="Q917" i="2"/>
  <c r="Q901" i="2"/>
  <c r="Q897" i="2"/>
  <c r="R895" i="2"/>
  <c r="Q891" i="2"/>
  <c r="R883" i="2"/>
  <c r="Q881" i="2"/>
  <c r="R879" i="2"/>
  <c r="Q873" i="2"/>
  <c r="Q871" i="2"/>
  <c r="Q865" i="2"/>
  <c r="R863" i="2"/>
  <c r="R861" i="2"/>
  <c r="R859" i="2"/>
  <c r="Q851" i="2"/>
  <c r="R847" i="2"/>
  <c r="R843" i="2"/>
  <c r="Q841" i="2"/>
  <c r="R833" i="2"/>
  <c r="Q827" i="2"/>
  <c r="R825" i="2"/>
  <c r="Q823" i="2"/>
  <c r="Q821" i="2"/>
  <c r="R819" i="2"/>
  <c r="Q815" i="2"/>
  <c r="Q813" i="2"/>
  <c r="R809" i="2"/>
  <c r="Q807" i="2"/>
  <c r="R801" i="2"/>
  <c r="Q799" i="2"/>
  <c r="Q797" i="2"/>
  <c r="Q793" i="2"/>
  <c r="R791" i="2"/>
  <c r="Q789" i="2"/>
  <c r="R787" i="2"/>
  <c r="R785" i="2"/>
  <c r="R783" i="2"/>
  <c r="R781" i="2"/>
  <c r="Q777" i="2"/>
  <c r="R761" i="2"/>
  <c r="Q755" i="2"/>
  <c r="R753" i="2"/>
  <c r="Q751" i="2"/>
  <c r="Q747" i="2"/>
  <c r="R743" i="2"/>
  <c r="R741" i="2"/>
  <c r="R739" i="2"/>
  <c r="Q737" i="2"/>
  <c r="Q731" i="2"/>
  <c r="R727" i="2"/>
  <c r="R725" i="2"/>
  <c r="R721" i="2"/>
  <c r="Q715" i="2"/>
  <c r="Q711" i="2"/>
  <c r="R709" i="2"/>
  <c r="R703" i="2"/>
  <c r="Q699" i="2"/>
  <c r="R697" i="2"/>
  <c r="R695" i="2"/>
  <c r="R693" i="2"/>
  <c r="Q687" i="2"/>
  <c r="Q681" i="2"/>
  <c r="R679" i="2"/>
  <c r="R677" i="2"/>
  <c r="Q673" i="2"/>
  <c r="R671" i="2"/>
  <c r="R665" i="2"/>
  <c r="R663" i="2"/>
  <c r="Q661" i="2"/>
  <c r="R659" i="2"/>
  <c r="R653" i="2"/>
  <c r="R651" i="2"/>
  <c r="R649" i="2"/>
  <c r="R635" i="2"/>
  <c r="Q633" i="2"/>
  <c r="Q629" i="2"/>
  <c r="Q619" i="2"/>
  <c r="R613" i="2"/>
  <c r="R607" i="2"/>
  <c r="Q603" i="2"/>
  <c r="Q599" i="2"/>
  <c r="R597" i="2"/>
  <c r="Q595" i="2"/>
  <c r="R591" i="2"/>
  <c r="Q583" i="2"/>
  <c r="R581" i="2"/>
  <c r="R579" i="2"/>
  <c r="Q577" i="2"/>
  <c r="Q575" i="2"/>
  <c r="Q567" i="2"/>
  <c r="R563" i="2"/>
  <c r="Q557" i="2"/>
  <c r="R555" i="2"/>
  <c r="Q549" i="2"/>
  <c r="Q547" i="2"/>
  <c r="Q543" i="2"/>
  <c r="Q537" i="2"/>
  <c r="Q529" i="2"/>
  <c r="R527" i="2"/>
  <c r="Q519" i="2"/>
  <c r="R515" i="2"/>
  <c r="R513" i="2"/>
  <c r="R507" i="2"/>
  <c r="R503" i="2"/>
  <c r="Q501" i="2"/>
  <c r="Q499" i="2"/>
  <c r="Q497" i="2"/>
  <c r="R493" i="2"/>
  <c r="Q491" i="2"/>
  <c r="R485" i="2"/>
  <c r="R481" i="2"/>
  <c r="R479" i="2"/>
  <c r="Q471" i="2"/>
  <c r="R467" i="2"/>
  <c r="R459" i="2"/>
  <c r="Q457" i="2"/>
  <c r="Q453" i="2"/>
  <c r="R451" i="2"/>
  <c r="Q449" i="2"/>
  <c r="Q447" i="2"/>
  <c r="R445" i="2"/>
  <c r="Q439" i="2"/>
  <c r="R437" i="2"/>
  <c r="Q433" i="2"/>
  <c r="R431" i="2"/>
  <c r="Q429" i="2"/>
  <c r="Q423" i="2"/>
  <c r="Q419" i="2"/>
  <c r="Q417" i="2"/>
  <c r="R415" i="2"/>
  <c r="Q413" i="2"/>
  <c r="R411" i="2"/>
  <c r="R409" i="2"/>
  <c r="Q407" i="2"/>
  <c r="R405" i="2"/>
  <c r="R403" i="2"/>
  <c r="Q399" i="2"/>
  <c r="Q397" i="2"/>
  <c r="R393" i="2"/>
  <c r="R391" i="2"/>
  <c r="Q389" i="2"/>
  <c r="Q387" i="2"/>
  <c r="R385" i="2"/>
  <c r="Q381" i="2"/>
  <c r="R377" i="2"/>
  <c r="Q375" i="2"/>
  <c r="Q371" i="2"/>
  <c r="Q367" i="2"/>
  <c r="Q365" i="2"/>
  <c r="R363" i="2"/>
  <c r="Q361" i="2"/>
  <c r="Q357" i="2"/>
  <c r="R355" i="2"/>
  <c r="R353" i="2"/>
  <c r="R351" i="2"/>
  <c r="Q349" i="2"/>
  <c r="R347" i="2"/>
  <c r="Q345" i="2"/>
  <c r="Q343" i="2"/>
  <c r="Q333" i="2"/>
  <c r="Q329" i="2"/>
  <c r="Q325" i="2"/>
  <c r="R323" i="2"/>
  <c r="Q319" i="2"/>
  <c r="Q313" i="2"/>
  <c r="Q311" i="2"/>
  <c r="Q309" i="2"/>
  <c r="Q307" i="2"/>
  <c r="R305" i="2"/>
  <c r="R303" i="2"/>
  <c r="Q301" i="2"/>
  <c r="R299" i="2"/>
  <c r="Q297" i="2"/>
  <c r="R295" i="2"/>
  <c r="Q293" i="2"/>
  <c r="R291" i="2"/>
  <c r="Q291" i="2"/>
  <c r="Q285" i="2"/>
  <c r="R281" i="2"/>
  <c r="Q281" i="2"/>
  <c r="R279" i="2"/>
  <c r="Q279" i="2"/>
  <c r="Q277" i="2"/>
  <c r="Q273" i="2"/>
  <c r="Q267" i="2"/>
  <c r="Q263" i="2"/>
  <c r="R261" i="2"/>
  <c r="R257" i="2"/>
  <c r="R253" i="2"/>
  <c r="R249" i="2"/>
  <c r="R247" i="2"/>
  <c r="R239" i="2"/>
  <c r="Q235" i="2"/>
  <c r="R233" i="2"/>
  <c r="Q231" i="2"/>
  <c r="R229" i="2"/>
  <c r="Q229" i="2"/>
  <c r="Q227" i="2"/>
  <c r="Q219" i="2"/>
  <c r="R211" i="2"/>
  <c r="Q205" i="2"/>
  <c r="R203" i="2"/>
  <c r="Q199" i="2"/>
  <c r="Q195" i="2"/>
  <c r="R191" i="2"/>
  <c r="Q185" i="2"/>
  <c r="Q183" i="2"/>
  <c r="R181" i="2"/>
  <c r="R179" i="2"/>
  <c r="R171" i="2"/>
  <c r="Q167" i="2"/>
  <c r="R161" i="2"/>
  <c r="R159" i="2"/>
  <c r="R157" i="2"/>
  <c r="R153" i="2"/>
  <c r="Q151" i="2"/>
  <c r="R149" i="2"/>
  <c r="R147" i="2"/>
  <c r="Q143" i="2"/>
  <c r="Q141" i="2"/>
  <c r="Q139" i="2"/>
  <c r="R137" i="2"/>
  <c r="R133" i="2"/>
  <c r="Q133" i="2"/>
  <c r="Q131" i="2"/>
  <c r="Q129" i="2"/>
  <c r="Q127" i="2"/>
  <c r="R1735" i="2"/>
  <c r="Q1733" i="2"/>
  <c r="Q1731" i="2"/>
  <c r="R1729" i="2"/>
  <c r="Q1729" i="2"/>
  <c r="R1727" i="2"/>
  <c r="Q1727" i="2"/>
  <c r="R1725" i="2"/>
  <c r="Q1725" i="2"/>
  <c r="R1719" i="2"/>
  <c r="R1717" i="2"/>
  <c r="Q1717" i="2"/>
  <c r="R1715" i="2"/>
  <c r="Q1715" i="2"/>
  <c r="R1709" i="2"/>
  <c r="Q1709" i="2"/>
  <c r="R1707" i="2"/>
  <c r="Q1707" i="2"/>
  <c r="R1705" i="2"/>
  <c r="Q1705" i="2"/>
  <c r="R1703" i="2"/>
  <c r="Q1703" i="2"/>
  <c r="R1701" i="2"/>
  <c r="Q1701" i="2"/>
  <c r="R1699" i="2"/>
  <c r="Q1699" i="2"/>
  <c r="R1695" i="2"/>
  <c r="Q1695" i="2"/>
  <c r="R1693" i="2"/>
  <c r="Q1693" i="2"/>
  <c r="R1691" i="2"/>
  <c r="Q1691" i="2"/>
  <c r="R1689" i="2"/>
  <c r="Q1689" i="2"/>
  <c r="R1679" i="2"/>
  <c r="Q1679" i="2"/>
  <c r="R1677" i="2"/>
  <c r="Q1677" i="2"/>
  <c r="R1673" i="2"/>
  <c r="Q1673" i="2"/>
  <c r="R1671" i="2"/>
  <c r="Q1671" i="2"/>
  <c r="Q1667" i="2"/>
  <c r="Q1663" i="2"/>
  <c r="R1661" i="2"/>
  <c r="Q1657" i="2"/>
  <c r="R1655" i="2"/>
  <c r="Q1649" i="2"/>
  <c r="Q1647" i="2"/>
  <c r="R1643" i="2"/>
  <c r="R1641" i="2"/>
  <c r="R1639" i="2"/>
  <c r="R1637" i="2"/>
  <c r="R1631" i="2"/>
  <c r="Q1627" i="2"/>
  <c r="R1625" i="2"/>
  <c r="R1623" i="2"/>
  <c r="Q1621" i="2"/>
  <c r="R1619" i="2"/>
  <c r="R1613" i="2"/>
  <c r="Q1611" i="2"/>
  <c r="Q1603" i="2"/>
  <c r="Q1597" i="2"/>
  <c r="Q1591" i="2"/>
  <c r="R1589" i="2"/>
  <c r="Q1587" i="2"/>
  <c r="Q1583" i="2"/>
  <c r="R1573" i="2"/>
  <c r="Q1571" i="2"/>
  <c r="Q1565" i="2"/>
  <c r="R1563" i="2"/>
  <c r="Q1561" i="2"/>
  <c r="Q1555" i="2"/>
  <c r="R1553" i="2"/>
  <c r="R1551" i="2"/>
  <c r="R1545" i="2"/>
  <c r="Q1541" i="2"/>
  <c r="Q1539" i="2"/>
  <c r="R1531" i="2"/>
  <c r="Q1529" i="2"/>
  <c r="Q1519" i="2"/>
  <c r="R1517" i="2"/>
  <c r="Q1513" i="2"/>
  <c r="R1507" i="2"/>
  <c r="R1501" i="2"/>
  <c r="Q1499" i="2"/>
  <c r="R1497" i="2"/>
  <c r="Q1491" i="2"/>
  <c r="R1487" i="2"/>
  <c r="Q1485" i="2"/>
  <c r="R1473" i="2"/>
  <c r="R1469" i="2"/>
  <c r="Q1467" i="2"/>
  <c r="Q1465" i="2"/>
  <c r="R1459" i="2"/>
  <c r="Q1455" i="2"/>
  <c r="R1453" i="2"/>
  <c r="Q1449" i="2"/>
  <c r="Q1445" i="2"/>
  <c r="Q1443" i="2"/>
  <c r="Q1441" i="2"/>
  <c r="Q1437" i="2"/>
  <c r="R1435" i="2"/>
  <c r="Q1433" i="2"/>
  <c r="R1431" i="2"/>
  <c r="R1427" i="2"/>
  <c r="R1417" i="2"/>
  <c r="R1411" i="2"/>
  <c r="R1407" i="2"/>
  <c r="R1405" i="2"/>
  <c r="R1403" i="2"/>
  <c r="R1393" i="2"/>
  <c r="Q1387" i="2"/>
  <c r="R1385" i="2"/>
  <c r="Q1383" i="2"/>
  <c r="Q1377" i="2"/>
  <c r="R1375" i="2"/>
  <c r="Q1373" i="2"/>
  <c r="R1371" i="2"/>
  <c r="R1365" i="2"/>
  <c r="Q1361" i="2"/>
  <c r="R1359" i="2"/>
  <c r="R1353" i="2"/>
  <c r="R1351" i="2"/>
  <c r="Q1345" i="2"/>
  <c r="R1343" i="2"/>
  <c r="R1335" i="2"/>
  <c r="K1335" i="2"/>
  <c r="Q1333" i="2"/>
  <c r="Q1327" i="2"/>
  <c r="Q1323" i="2"/>
  <c r="R1321" i="2"/>
  <c r="Q1321" i="2"/>
  <c r="R1319" i="2"/>
  <c r="Q1317" i="2"/>
  <c r="R1315" i="2"/>
  <c r="Q1315" i="2"/>
  <c r="R1313" i="2"/>
  <c r="Q1313" i="2"/>
  <c r="R1311" i="2"/>
  <c r="Q1311" i="2"/>
  <c r="R1309" i="2"/>
  <c r="Q1307" i="2"/>
  <c r="Q1305" i="2"/>
  <c r="Q1303" i="2"/>
  <c r="R1297" i="2"/>
  <c r="Q1295" i="2"/>
  <c r="Q1293" i="2"/>
  <c r="R1289" i="2"/>
  <c r="Q1287" i="2"/>
  <c r="R1283" i="2"/>
  <c r="Q1279" i="2"/>
  <c r="BK1277" i="2"/>
  <c r="R1275" i="2"/>
  <c r="R1271" i="2"/>
  <c r="Q1263" i="2"/>
  <c r="Q1259" i="2"/>
  <c r="R1257" i="2"/>
  <c r="Q1255" i="2"/>
  <c r="Q1249" i="2"/>
  <c r="Q1247" i="2"/>
  <c r="R1245" i="2"/>
  <c r="Q1239" i="2"/>
  <c r="R1233" i="2"/>
  <c r="Q1229" i="2"/>
  <c r="Q1223" i="2"/>
  <c r="Q1219" i="2"/>
  <c r="Q1217" i="2"/>
  <c r="R1213" i="2"/>
  <c r="Q1211" i="2"/>
  <c r="R1205" i="2"/>
  <c r="R1203" i="2"/>
  <c r="Q1201" i="2"/>
  <c r="Q1199" i="2"/>
  <c r="R1197" i="2"/>
  <c r="Q1195" i="2"/>
  <c r="Q1193" i="2"/>
  <c r="Q1189" i="2"/>
  <c r="R1187" i="2"/>
  <c r="Q1185" i="2"/>
  <c r="R1183" i="2"/>
  <c r="R1179" i="2"/>
  <c r="Q1177" i="2"/>
  <c r="Q1175" i="2"/>
  <c r="R1173" i="2"/>
  <c r="Q1169" i="2"/>
  <c r="Q1165" i="2"/>
  <c r="Q1163" i="2"/>
  <c r="R1155" i="2"/>
  <c r="Q1153" i="2"/>
  <c r="R1151" i="2"/>
  <c r="Q1141" i="2"/>
  <c r="R1139" i="2"/>
  <c r="Q1137" i="2"/>
  <c r="Q1135" i="2"/>
  <c r="R1131" i="2"/>
  <c r="Q1131" i="2"/>
  <c r="R1123" i="2"/>
  <c r="R1121" i="2"/>
  <c r="R1117" i="2"/>
  <c r="R1115" i="2"/>
  <c r="R1111" i="2"/>
  <c r="Q1109" i="2"/>
  <c r="R1107" i="2"/>
  <c r="Q1105" i="2"/>
  <c r="R1103" i="2"/>
  <c r="R1101" i="2"/>
  <c r="R1099" i="2"/>
  <c r="Q1095" i="2"/>
  <c r="R1093" i="2"/>
  <c r="Q1089" i="2"/>
  <c r="R1087" i="2"/>
  <c r="Q1085" i="2"/>
  <c r="R1083" i="2"/>
  <c r="R1081" i="2"/>
  <c r="Q1081" i="2"/>
  <c r="R1079" i="2"/>
  <c r="Q1079" i="2"/>
  <c r="R1071" i="2"/>
  <c r="Q1071" i="2"/>
  <c r="Q1065" i="2"/>
  <c r="Q1063" i="2"/>
  <c r="R1061" i="2"/>
  <c r="Q1061" i="2"/>
  <c r="Q1055" i="2"/>
  <c r="Q1053" i="2"/>
  <c r="Q1049" i="2"/>
  <c r="Q1041" i="2"/>
  <c r="R1039" i="2"/>
  <c r="Q1037" i="2"/>
  <c r="R1033" i="2"/>
  <c r="Q1031" i="2"/>
  <c r="Q1025" i="2"/>
  <c r="R1023" i="2"/>
  <c r="R1021" i="2"/>
  <c r="R1019" i="2"/>
  <c r="R1017" i="2"/>
  <c r="R1015" i="2"/>
  <c r="R1011" i="2"/>
  <c r="Q1005" i="2"/>
  <c r="R1003" i="2"/>
  <c r="Q999" i="2"/>
  <c r="R995" i="2"/>
  <c r="Q993" i="2"/>
  <c r="Q991" i="2"/>
  <c r="Q987" i="2"/>
  <c r="R985" i="2"/>
  <c r="Q983" i="2"/>
  <c r="R981" i="2"/>
  <c r="R975" i="2"/>
  <c r="R971" i="2"/>
  <c r="Q961" i="2"/>
  <c r="Q959" i="2"/>
  <c r="Q955" i="2"/>
  <c r="Q953" i="2"/>
  <c r="Q951" i="2"/>
  <c r="R949" i="2"/>
  <c r="R947" i="2"/>
  <c r="R945" i="2"/>
  <c r="R939" i="2"/>
  <c r="Q937" i="2"/>
  <c r="R935" i="2"/>
  <c r="Q935" i="2"/>
  <c r="Q931" i="2"/>
  <c r="Q927" i="2"/>
  <c r="Q925" i="2"/>
  <c r="R923" i="2"/>
  <c r="Q919" i="2"/>
  <c r="R913" i="2"/>
  <c r="Q913" i="2"/>
  <c r="R911" i="2"/>
  <c r="Q911" i="2"/>
  <c r="Q907" i="2"/>
  <c r="R905" i="2"/>
  <c r="R903" i="2"/>
  <c r="R899" i="2"/>
  <c r="Q895" i="2"/>
  <c r="Q893" i="2"/>
  <c r="R889" i="2"/>
  <c r="R887" i="2"/>
  <c r="R885" i="2"/>
  <c r="Q883" i="2"/>
  <c r="R881" i="2"/>
  <c r="Q879" i="2"/>
  <c r="Q875" i="2"/>
  <c r="R869" i="2"/>
  <c r="Q867" i="2"/>
  <c r="R855" i="2"/>
  <c r="R853" i="2"/>
  <c r="R845" i="2"/>
  <c r="Q831" i="2"/>
  <c r="Q829" i="2"/>
  <c r="Q825" i="2"/>
  <c r="R813" i="2"/>
  <c r="Q811" i="2"/>
  <c r="R805" i="2"/>
  <c r="Q803" i="2"/>
  <c r="R795" i="2"/>
  <c r="R793" i="2"/>
  <c r="Q781" i="2"/>
  <c r="R777" i="2"/>
  <c r="Q775" i="2"/>
  <c r="Q773" i="2"/>
  <c r="Q765" i="2"/>
  <c r="Q753" i="2"/>
  <c r="R749" i="2"/>
  <c r="Q745" i="2"/>
  <c r="Q743" i="2"/>
  <c r="R731" i="2"/>
  <c r="R729" i="2"/>
  <c r="Q727" i="2"/>
  <c r="Q721" i="2"/>
  <c r="R719" i="2"/>
  <c r="R713" i="2"/>
  <c r="R705" i="2"/>
  <c r="R701" i="2"/>
  <c r="Q695" i="2"/>
  <c r="Q689" i="2"/>
  <c r="Q685" i="2"/>
  <c r="R683" i="2"/>
  <c r="Q665" i="2"/>
  <c r="Q663" i="2"/>
  <c r="R657" i="2"/>
  <c r="Q655" i="2"/>
  <c r="Q653" i="2"/>
  <c r="R647" i="2"/>
  <c r="R641" i="2"/>
  <c r="Q639" i="2"/>
  <c r="R637" i="2"/>
  <c r="Q635" i="2"/>
  <c r="Q631" i="2"/>
  <c r="R627" i="2"/>
  <c r="R625" i="2"/>
  <c r="R623" i="2"/>
  <c r="R617" i="2"/>
  <c r="R615" i="2"/>
  <c r="R593" i="2"/>
  <c r="R589" i="2"/>
  <c r="Q585" i="2"/>
  <c r="R583" i="2"/>
  <c r="R577" i="2"/>
  <c r="R573" i="2"/>
  <c r="Q569" i="2"/>
  <c r="R567" i="2"/>
  <c r="Q565" i="2"/>
  <c r="R559" i="2"/>
  <c r="R557" i="2"/>
  <c r="R547" i="2"/>
  <c r="R541" i="2"/>
  <c r="R539" i="2"/>
  <c r="R533" i="2"/>
  <c r="R525" i="2"/>
  <c r="R523" i="2"/>
  <c r="R521" i="2"/>
  <c r="R519" i="2"/>
  <c r="R517" i="2"/>
  <c r="R511" i="2"/>
  <c r="Q509" i="2"/>
  <c r="R501" i="2"/>
  <c r="K495" i="2"/>
  <c r="R489" i="2"/>
  <c r="R487" i="2"/>
  <c r="R483" i="2"/>
  <c r="R477" i="2"/>
  <c r="R475" i="2"/>
  <c r="R471" i="2"/>
  <c r="Q469" i="2"/>
  <c r="R463" i="2"/>
  <c r="R461" i="2"/>
  <c r="Q459" i="2"/>
  <c r="R457" i="2"/>
  <c r="R453" i="2"/>
  <c r="Q451" i="2"/>
  <c r="R447" i="2"/>
  <c r="R443" i="2"/>
  <c r="R441" i="2"/>
  <c r="R435" i="2"/>
  <c r="R433" i="2"/>
  <c r="Q427" i="2"/>
  <c r="R425" i="2"/>
  <c r="R421" i="2"/>
  <c r="R419" i="2"/>
  <c r="R417" i="2"/>
  <c r="R413" i="2"/>
  <c r="R407" i="2"/>
  <c r="Q405" i="2"/>
  <c r="R401" i="2"/>
  <c r="R399" i="2"/>
  <c r="R395" i="2"/>
  <c r="R389" i="2"/>
  <c r="R387" i="2"/>
  <c r="R383" i="2"/>
  <c r="Q383" i="2"/>
  <c r="R381" i="2"/>
  <c r="Q379" i="2"/>
  <c r="Q377" i="2"/>
  <c r="Q373" i="2"/>
  <c r="Q369" i="2"/>
  <c r="Q363" i="2"/>
  <c r="R361" i="2"/>
  <c r="R359" i="2"/>
  <c r="Q359" i="2"/>
  <c r="Q351" i="2"/>
  <c r="R349" i="2"/>
  <c r="Q347" i="2"/>
  <c r="R345" i="2"/>
  <c r="R341" i="2"/>
  <c r="Q339" i="2"/>
  <c r="R337" i="2"/>
  <c r="R335" i="2"/>
  <c r="R333" i="2"/>
  <c r="R331" i="2"/>
  <c r="R329" i="2"/>
  <c r="R327" i="2"/>
  <c r="R321" i="2"/>
  <c r="R319" i="2"/>
  <c r="Q317" i="2"/>
  <c r="R315" i="2"/>
  <c r="R311" i="2"/>
  <c r="R307" i="2"/>
  <c r="R301" i="2"/>
  <c r="Q295" i="2"/>
  <c r="R293" i="2"/>
  <c r="R289" i="2"/>
  <c r="Q289" i="2"/>
  <c r="R287" i="2"/>
  <c r="Q287" i="2"/>
  <c r="R285" i="2"/>
  <c r="R283" i="2"/>
  <c r="Q283" i="2"/>
  <c r="Q275" i="2"/>
  <c r="R271" i="2"/>
  <c r="R269" i="2"/>
  <c r="R267" i="2"/>
  <c r="Q265" i="2"/>
  <c r="Q261" i="2"/>
  <c r="R259" i="2"/>
  <c r="Q257" i="2"/>
  <c r="Q255" i="2"/>
  <c r="Q251" i="2"/>
  <c r="Q249" i="2"/>
  <c r="R245" i="2"/>
  <c r="Q243" i="2"/>
  <c r="Q241" i="2"/>
  <c r="Q239" i="2"/>
  <c r="Q237" i="2"/>
  <c r="R231" i="2"/>
  <c r="R227" i="2"/>
  <c r="R223" i="2"/>
  <c r="Q223" i="2"/>
  <c r="Q221" i="2"/>
  <c r="R217" i="2"/>
  <c r="R215" i="2"/>
  <c r="R213" i="2"/>
  <c r="K213" i="2"/>
  <c r="Q209" i="2"/>
  <c r="R207" i="2"/>
  <c r="Q203" i="2"/>
  <c r="Q201" i="2"/>
  <c r="R197" i="2"/>
  <c r="R193" i="2"/>
  <c r="Q189" i="2"/>
  <c r="R187" i="2"/>
  <c r="R185" i="2"/>
  <c r="R183" i="2"/>
  <c r="R177" i="2"/>
  <c r="R175" i="2"/>
  <c r="Q173" i="2"/>
  <c r="Q171" i="2"/>
  <c r="Q169" i="2"/>
  <c r="R167" i="2"/>
  <c r="Q165" i="2"/>
  <c r="R163" i="2"/>
  <c r="Q155" i="2"/>
  <c r="R151" i="2"/>
  <c r="Q145" i="2"/>
  <c r="R141" i="2"/>
  <c r="R139" i="2"/>
  <c r="R135" i="2"/>
  <c r="R131" i="2"/>
  <c r="R127" i="2"/>
  <c r="BK1713" i="2"/>
  <c r="BK1683" i="2"/>
  <c r="K1679" i="2"/>
  <c r="BE1679" i="2" s="1"/>
  <c r="K1667" i="2"/>
  <c r="BE1667" i="2" s="1"/>
  <c r="BK1661" i="2"/>
  <c r="K1657" i="2"/>
  <c r="BE1657" i="2"/>
  <c r="K1639" i="2"/>
  <c r="BE1639" i="2"/>
  <c r="BK1629" i="2"/>
  <c r="BK1619" i="2"/>
  <c r="BK1605" i="2"/>
  <c r="BK1597" i="2"/>
  <c r="BK1587" i="2"/>
  <c r="K1581" i="2"/>
  <c r="BE1581" i="2" s="1"/>
  <c r="K1579" i="2"/>
  <c r="BE1579" i="2" s="1"/>
  <c r="BK1575" i="2"/>
  <c r="K1571" i="2"/>
  <c r="BE1571" i="2"/>
  <c r="K1561" i="2"/>
  <c r="BE1561" i="2"/>
  <c r="BK1553" i="2"/>
  <c r="BK1547" i="2"/>
  <c r="BK1545" i="2"/>
  <c r="K1541" i="2"/>
  <c r="BE1541" i="2" s="1"/>
  <c r="K1537" i="2"/>
  <c r="BE1537" i="2" s="1"/>
  <c r="BK1535" i="2"/>
  <c r="K1525" i="2"/>
  <c r="BE1525" i="2"/>
  <c r="K1521" i="2"/>
  <c r="BE1521" i="2"/>
  <c r="BK1509" i="2"/>
  <c r="K1501" i="2"/>
  <c r="BE1501" i="2" s="1"/>
  <c r="BK1497" i="2"/>
  <c r="K1487" i="2"/>
  <c r="BE1487" i="2"/>
  <c r="K1477" i="2"/>
  <c r="BE1477" i="2"/>
  <c r="K1473" i="2"/>
  <c r="BE1473" i="2"/>
  <c r="K1463" i="2"/>
  <c r="BE1463" i="2"/>
  <c r="BK1451" i="2"/>
  <c r="BK1447" i="2"/>
  <c r="BK1441" i="2"/>
  <c r="BK1429" i="2"/>
  <c r="BK1427" i="2"/>
  <c r="BK1417" i="2"/>
  <c r="K1405" i="2"/>
  <c r="BE1405" i="2"/>
  <c r="K1399" i="2"/>
  <c r="BE1399" i="2"/>
  <c r="K1389" i="2"/>
  <c r="BE1389" i="2"/>
  <c r="BK1375" i="2"/>
  <c r="BK1371" i="2"/>
  <c r="BK1365" i="2"/>
  <c r="K1353" i="2"/>
  <c r="BE1353" i="2" s="1"/>
  <c r="K1349" i="2"/>
  <c r="BE1349" i="2" s="1"/>
  <c r="BK1343" i="2"/>
  <c r="BK1335" i="2"/>
  <c r="K1323" i="2"/>
  <c r="BE1323" i="2" s="1"/>
  <c r="BK1321" i="2"/>
  <c r="K1315" i="2"/>
  <c r="BE1315" i="2"/>
  <c r="BK1309" i="2"/>
  <c r="K1307" i="2"/>
  <c r="BE1307" i="2" s="1"/>
  <c r="BK1301" i="2"/>
  <c r="K1289" i="2"/>
  <c r="BE1289" i="2"/>
  <c r="BK1287" i="2"/>
  <c r="K1283" i="2"/>
  <c r="BE1283" i="2" s="1"/>
  <c r="BK1275" i="2"/>
  <c r="BK1265" i="2"/>
  <c r="K1253" i="2"/>
  <c r="BE1253" i="2" s="1"/>
  <c r="BK1243" i="2"/>
  <c r="BK1241" i="2"/>
  <c r="BK1237" i="2"/>
  <c r="K1229" i="2"/>
  <c r="BE1229" i="2"/>
  <c r="BK1225" i="2"/>
  <c r="BK1217" i="2"/>
  <c r="K1209" i="2"/>
  <c r="BE1209" i="2"/>
  <c r="BK1203" i="2"/>
  <c r="K1197" i="2"/>
  <c r="BE1197" i="2" s="1"/>
  <c r="K1191" i="2"/>
  <c r="BE1191" i="2" s="1"/>
  <c r="K1187" i="2"/>
  <c r="BE1187" i="2" s="1"/>
  <c r="K1167" i="2"/>
  <c r="BE1167" i="2" s="1"/>
  <c r="K1163" i="2"/>
  <c r="BE1163" i="2" s="1"/>
  <c r="BK1155" i="2"/>
  <c r="K1151" i="2"/>
  <c r="BE1151" i="2"/>
  <c r="BK1145" i="2"/>
  <c r="K1139" i="2"/>
  <c r="BE1139" i="2" s="1"/>
  <c r="K1129" i="2"/>
  <c r="BE1129" i="2" s="1"/>
  <c r="K1121" i="2"/>
  <c r="BE1121" i="2" s="1"/>
  <c r="BK1115" i="2"/>
  <c r="K1109" i="2"/>
  <c r="BE1109" i="2"/>
  <c r="BK1105" i="2"/>
  <c r="BK1095" i="2"/>
  <c r="K1091" i="2"/>
  <c r="BE1091" i="2"/>
  <c r="K1083" i="2"/>
  <c r="BE1083" i="2"/>
  <c r="BK1081" i="2"/>
  <c r="BK1071" i="2"/>
  <c r="K1069" i="2"/>
  <c r="BE1069" i="2"/>
  <c r="BK1067" i="2"/>
  <c r="K1063" i="2"/>
  <c r="BE1063" i="2" s="1"/>
  <c r="BK1043" i="2"/>
  <c r="K1037" i="2"/>
  <c r="BE1037" i="2"/>
  <c r="BK1035" i="2"/>
  <c r="BK1033" i="2"/>
  <c r="BK1025" i="2"/>
  <c r="BK1013" i="2"/>
  <c r="BK1003" i="2"/>
  <c r="BK985" i="2"/>
  <c r="K979" i="2"/>
  <c r="BE979" i="2"/>
  <c r="K975" i="2"/>
  <c r="BE975" i="2"/>
  <c r="K969" i="2"/>
  <c r="BE969" i="2"/>
  <c r="BK961" i="2"/>
  <c r="K955" i="2"/>
  <c r="BE955" i="2" s="1"/>
  <c r="K939" i="2"/>
  <c r="BE939" i="2" s="1"/>
  <c r="K929" i="2"/>
  <c r="BE929" i="2" s="1"/>
  <c r="BK917" i="2"/>
  <c r="K903" i="2"/>
  <c r="BE903" i="2"/>
  <c r="K883" i="2"/>
  <c r="BE883" i="2"/>
  <c r="K881" i="2"/>
  <c r="BE881" i="2"/>
  <c r="K867" i="2"/>
  <c r="BE867" i="2"/>
  <c r="BK859" i="2"/>
  <c r="BK845" i="2"/>
  <c r="BK841" i="2"/>
  <c r="BK831" i="2"/>
  <c r="K821" i="2"/>
  <c r="BE821" i="2"/>
  <c r="K809" i="2"/>
  <c r="BE809" i="2"/>
  <c r="BK807" i="2"/>
  <c r="K787" i="2"/>
  <c r="BE787" i="2" s="1"/>
  <c r="BK781" i="2"/>
  <c r="BK775" i="2"/>
  <c r="BK771" i="2"/>
  <c r="BK759" i="2"/>
  <c r="BK751" i="2"/>
  <c r="BK737" i="2"/>
  <c r="K729" i="2"/>
  <c r="BE729" i="2" s="1"/>
  <c r="K719" i="2"/>
  <c r="BE719" i="2" s="1"/>
  <c r="K715" i="2"/>
  <c r="BE715" i="2" s="1"/>
  <c r="K685" i="2"/>
  <c r="BE685" i="2" s="1"/>
  <c r="K681" i="2"/>
  <c r="BE681" i="2" s="1"/>
  <c r="K673" i="2"/>
  <c r="BE673" i="2" s="1"/>
  <c r="K669" i="2"/>
  <c r="BE669" i="2" s="1"/>
  <c r="K661" i="2"/>
  <c r="BE661" i="2" s="1"/>
  <c r="BK657" i="2"/>
  <c r="K649" i="2"/>
  <c r="BE649" i="2"/>
  <c r="K643" i="2"/>
  <c r="BE643" i="2"/>
  <c r="K633" i="2"/>
  <c r="BE633" i="2"/>
  <c r="BK613" i="2"/>
  <c r="BK605" i="2"/>
  <c r="K599" i="2"/>
  <c r="BE599" i="2"/>
  <c r="K591" i="2"/>
  <c r="BE591" i="2"/>
  <c r="K561" i="2"/>
  <c r="BE561" i="2"/>
  <c r="BK553" i="2"/>
  <c r="K551" i="2"/>
  <c r="BE551" i="2" s="1"/>
  <c r="BK529" i="2"/>
  <c r="K527" i="2"/>
  <c r="BE527" i="2"/>
  <c r="BK521" i="2"/>
  <c r="BK517" i="2"/>
  <c r="BK511" i="2"/>
  <c r="BK505" i="2"/>
  <c r="K497" i="2"/>
  <c r="BE497" i="2"/>
  <c r="BK495" i="2"/>
  <c r="K489" i="2"/>
  <c r="BE489" i="2" s="1"/>
  <c r="BK487" i="2"/>
  <c r="BK477" i="2"/>
  <c r="BK467" i="2"/>
  <c r="K457" i="2"/>
  <c r="BE457" i="2"/>
  <c r="K453" i="2"/>
  <c r="BE453" i="2"/>
  <c r="K447" i="2"/>
  <c r="BE447" i="2"/>
  <c r="BK445" i="2"/>
  <c r="K417" i="2"/>
  <c r="BE417" i="2" s="1"/>
  <c r="BK405" i="2"/>
  <c r="K403" i="2"/>
  <c r="BE403" i="2"/>
  <c r="K393" i="2"/>
  <c r="BE393" i="2"/>
  <c r="BK385" i="2"/>
  <c r="BK379" i="2"/>
  <c r="K375" i="2"/>
  <c r="BE375" i="2"/>
  <c r="BK373" i="2"/>
  <c r="K365" i="2"/>
  <c r="BE365" i="2" s="1"/>
  <c r="BK363" i="2"/>
  <c r="BK359" i="2"/>
  <c r="BK357" i="2"/>
  <c r="BK351" i="2"/>
  <c r="K349" i="2"/>
  <c r="BE349" i="2" s="1"/>
  <c r="K347" i="2"/>
  <c r="BE347" i="2" s="1"/>
  <c r="BK345" i="2"/>
  <c r="BK341" i="2"/>
  <c r="BK331" i="2"/>
  <c r="K329" i="2"/>
  <c r="BE329" i="2"/>
  <c r="K311" i="2"/>
  <c r="BE311" i="2"/>
  <c r="K309" i="2"/>
  <c r="BE309" i="2"/>
  <c r="K295" i="2"/>
  <c r="BE295" i="2"/>
  <c r="BK291" i="2"/>
  <c r="K283" i="2"/>
  <c r="BE283" i="2" s="1"/>
  <c r="BK281" i="2"/>
  <c r="BK273" i="2"/>
  <c r="K271" i="2"/>
  <c r="BE271" i="2" s="1"/>
  <c r="K263" i="2"/>
  <c r="BE263" i="2" s="1"/>
  <c r="K257" i="2"/>
  <c r="BE257" i="2" s="1"/>
  <c r="BK255" i="2"/>
  <c r="BK249" i="2"/>
  <c r="BK241" i="2"/>
  <c r="K235" i="2"/>
  <c r="BE235" i="2"/>
  <c r="K231" i="2"/>
  <c r="BE231" i="2"/>
  <c r="K229" i="2"/>
  <c r="BE229" i="2"/>
  <c r="BK225" i="2"/>
  <c r="BK211" i="2"/>
  <c r="BK199" i="2"/>
  <c r="BK197" i="2"/>
  <c r="K195" i="2"/>
  <c r="BE195" i="2"/>
  <c r="BK185" i="2"/>
  <c r="BK179" i="2"/>
  <c r="BK177" i="2"/>
  <c r="K169" i="2"/>
  <c r="BE169" i="2" s="1"/>
  <c r="BK165" i="2"/>
  <c r="K163" i="2"/>
  <c r="BE163" i="2"/>
  <c r="K161" i="2"/>
  <c r="BE161" i="2"/>
  <c r="BK157" i="2"/>
  <c r="BK155" i="2"/>
  <c r="BK143" i="2"/>
  <c r="K135" i="2"/>
  <c r="BE135" i="2" s="1"/>
  <c r="K129" i="2"/>
  <c r="BE129" i="2" s="1"/>
  <c r="K132" i="3"/>
  <c r="BE132" i="3" s="1"/>
  <c r="BK1731" i="2"/>
  <c r="BK1727" i="2"/>
  <c r="K1725" i="2"/>
  <c r="BE1725" i="2" s="1"/>
  <c r="BK1723" i="2"/>
  <c r="K1719" i="2"/>
  <c r="BE1719" i="2"/>
  <c r="K1709" i="2"/>
  <c r="BE1709" i="2"/>
  <c r="K1705" i="2"/>
  <c r="BE1705" i="2"/>
  <c r="K1703" i="2"/>
  <c r="BE1703" i="2"/>
  <c r="BK1697" i="2"/>
  <c r="K1685" i="2"/>
  <c r="BE1685" i="2" s="1"/>
  <c r="BK1665" i="2"/>
  <c r="K1653" i="2"/>
  <c r="BE1653" i="2"/>
  <c r="K1635" i="2"/>
  <c r="BE1635" i="2"/>
  <c r="BK1631" i="2"/>
  <c r="K1625" i="2"/>
  <c r="BE1625" i="2" s="1"/>
  <c r="K1611" i="2"/>
  <c r="BE1611" i="2" s="1"/>
  <c r="BK1607" i="2"/>
  <c r="BK1577" i="2"/>
  <c r="K1569" i="2"/>
  <c r="BE1569" i="2" s="1"/>
  <c r="K1565" i="2"/>
  <c r="BE1565" i="2" s="1"/>
  <c r="K1559" i="2"/>
  <c r="BE1559" i="2" s="1"/>
  <c r="BK1557" i="2"/>
  <c r="BK1549" i="2"/>
  <c r="K1543" i="2"/>
  <c r="BE1543" i="2" s="1"/>
  <c r="K1517" i="2"/>
  <c r="BE1517" i="2" s="1"/>
  <c r="BK1515" i="2"/>
  <c r="BK1511" i="2"/>
  <c r="K1489" i="2"/>
  <c r="BE1489" i="2" s="1"/>
  <c r="K1479" i="2"/>
  <c r="BE1479" i="2" s="1"/>
  <c r="BK1465" i="2"/>
  <c r="BK1461" i="2"/>
  <c r="K1459" i="2"/>
  <c r="BE1459" i="2" s="1"/>
  <c r="BK1457" i="2"/>
  <c r="K1449" i="2"/>
  <c r="BE1449" i="2"/>
  <c r="K1445" i="2"/>
  <c r="BE1445" i="2"/>
  <c r="BK1431" i="2"/>
  <c r="BK1423" i="2"/>
  <c r="K1419" i="2"/>
  <c r="BE1419" i="2"/>
  <c r="K1411" i="2"/>
  <c r="BE1411" i="2"/>
  <c r="K1407" i="2"/>
  <c r="BE1407" i="2"/>
  <c r="BK1403" i="2"/>
  <c r="K1393" i="2"/>
  <c r="BE1393" i="2" s="1"/>
  <c r="K1383" i="2"/>
  <c r="BE1383" i="2" s="1"/>
  <c r="K1373" i="2"/>
  <c r="BE1373" i="2" s="1"/>
  <c r="K1357" i="2"/>
  <c r="BE1357" i="2" s="1"/>
  <c r="K1341" i="2"/>
  <c r="BE1341" i="2" s="1"/>
  <c r="BK1331" i="2"/>
  <c r="BK1329" i="2"/>
  <c r="BK1327" i="2"/>
  <c r="K1311" i="2"/>
  <c r="BE1311" i="2"/>
  <c r="K1293" i="2"/>
  <c r="BE1293" i="2"/>
  <c r="K1291" i="2"/>
  <c r="BE1291" i="2"/>
  <c r="BK1285" i="2"/>
  <c r="BK1281" i="2"/>
  <c r="BK1271" i="2"/>
  <c r="BK1261" i="2"/>
  <c r="BK1259" i="2"/>
  <c r="K1251" i="2"/>
  <c r="BE1251" i="2" s="1"/>
  <c r="K1247" i="2"/>
  <c r="BE1247" i="2" s="1"/>
  <c r="BK1233" i="2"/>
  <c r="BK1223" i="2"/>
  <c r="K1213" i="2"/>
  <c r="BE1213" i="2" s="1"/>
  <c r="BK1211" i="2"/>
  <c r="BK1199" i="2"/>
  <c r="BK1183" i="2"/>
  <c r="BK1179" i="2"/>
  <c r="BK1169" i="2"/>
  <c r="K1161" i="2"/>
  <c r="BE1161" i="2"/>
  <c r="K1149" i="2"/>
  <c r="BE1149" i="2"/>
  <c r="BK1143" i="2"/>
  <c r="K1135" i="2"/>
  <c r="BE1135" i="2" s="1"/>
  <c r="BK1127" i="2"/>
  <c r="K1123" i="2"/>
  <c r="BE1123" i="2"/>
  <c r="BK1119" i="2"/>
  <c r="K1111" i="2"/>
  <c r="BE1111" i="2" s="1"/>
  <c r="K1101" i="2"/>
  <c r="BE1101" i="2" s="1"/>
  <c r="BK1097" i="2"/>
  <c r="BK1089" i="2"/>
  <c r="BK1085" i="2"/>
  <c r="BK1073" i="2"/>
  <c r="K1057" i="2"/>
  <c r="BE1057" i="2" s="1"/>
  <c r="BK1053" i="2"/>
  <c r="BK1049" i="2"/>
  <c r="BK1041" i="2"/>
  <c r="BK1029" i="2"/>
  <c r="K1021" i="2"/>
  <c r="BE1021" i="2" s="1"/>
  <c r="K1015" i="2"/>
  <c r="BE1015" i="2" s="1"/>
  <c r="BK1011" i="2"/>
  <c r="BK1005" i="2"/>
  <c r="BK995" i="2"/>
  <c r="BK993" i="2"/>
  <c r="K989" i="2"/>
  <c r="BE989" i="2" s="1"/>
  <c r="BK987" i="2"/>
  <c r="BK981" i="2"/>
  <c r="BK971" i="2"/>
  <c r="BK967" i="2"/>
  <c r="BK965" i="2"/>
  <c r="BK951" i="2"/>
  <c r="BK949" i="2"/>
  <c r="BK947" i="2"/>
  <c r="BK943" i="2"/>
  <c r="BK935" i="2"/>
  <c r="BK921" i="2"/>
  <c r="K913" i="2"/>
  <c r="BE913" i="2"/>
  <c r="K909" i="2"/>
  <c r="BE909" i="2"/>
  <c r="BK899" i="2"/>
  <c r="K893" i="2"/>
  <c r="BE893" i="2" s="1"/>
  <c r="K891" i="2"/>
  <c r="BE891" i="2" s="1"/>
  <c r="K877" i="2"/>
  <c r="BE877" i="2" s="1"/>
  <c r="K869" i="2"/>
  <c r="BE869" i="2" s="1"/>
  <c r="BK865" i="2"/>
  <c r="BK863" i="2"/>
  <c r="BK857" i="2"/>
  <c r="BK855" i="2"/>
  <c r="BK849" i="2"/>
  <c r="BK847" i="2"/>
  <c r="BK827" i="2"/>
  <c r="K823" i="2"/>
  <c r="BE823" i="2"/>
  <c r="K819" i="2"/>
  <c r="BE819" i="2"/>
  <c r="BK803" i="2"/>
  <c r="K791" i="2"/>
  <c r="BE791" i="2" s="1"/>
  <c r="K761" i="2"/>
  <c r="BE761" i="2" s="1"/>
  <c r="BK755" i="2"/>
  <c r="BK747" i="2"/>
  <c r="K741" i="2"/>
  <c r="BE741" i="2" s="1"/>
  <c r="BK733" i="2"/>
  <c r="K731" i="2"/>
  <c r="BE731" i="2"/>
  <c r="BK721" i="2"/>
  <c r="BK711" i="2"/>
  <c r="BK703" i="2"/>
  <c r="BK693" i="2"/>
  <c r="BK691" i="2"/>
  <c r="BK687" i="2"/>
  <c r="K675" i="2"/>
  <c r="BE675" i="2"/>
  <c r="K671" i="2"/>
  <c r="BE671" i="2"/>
  <c r="BK667" i="2"/>
  <c r="BK663" i="2"/>
  <c r="K659" i="2"/>
  <c r="BE659" i="2"/>
  <c r="K655" i="2"/>
  <c r="BE655" i="2"/>
  <c r="K651" i="2"/>
  <c r="BE651" i="2"/>
  <c r="BK645" i="2"/>
  <c r="K641" i="2"/>
  <c r="BE641" i="2" s="1"/>
  <c r="BK637" i="2"/>
  <c r="K629" i="2"/>
  <c r="BE629" i="2"/>
  <c r="BK619" i="2"/>
  <c r="BK611" i="2"/>
  <c r="K593" i="2"/>
  <c r="BE593" i="2"/>
  <c r="K585" i="2"/>
  <c r="BE585" i="2"/>
  <c r="BK583" i="2"/>
  <c r="K581" i="2"/>
  <c r="BE581" i="2" s="1"/>
  <c r="K579" i="2"/>
  <c r="BE579" i="2" s="1"/>
  <c r="BK575" i="2"/>
  <c r="K569" i="2"/>
  <c r="BE569" i="2"/>
  <c r="K565" i="2"/>
  <c r="BE565" i="2"/>
  <c r="BK563" i="2"/>
  <c r="K555" i="2"/>
  <c r="BE555" i="2" s="1"/>
  <c r="BK543" i="2"/>
  <c r="BK539" i="2"/>
  <c r="K535" i="2"/>
  <c r="BE535" i="2" s="1"/>
  <c r="BK531" i="2"/>
  <c r="K525" i="2"/>
  <c r="BE525" i="2"/>
  <c r="BK523" i="2"/>
  <c r="BK515" i="2"/>
  <c r="K513" i="2"/>
  <c r="BE513" i="2"/>
  <c r="K509" i="2"/>
  <c r="BE509" i="2"/>
  <c r="K507" i="2"/>
  <c r="BE507" i="2"/>
  <c r="K503" i="2"/>
  <c r="BE503" i="2"/>
  <c r="K501" i="2"/>
  <c r="BE501" i="2"/>
  <c r="K499" i="2"/>
  <c r="BE499" i="2"/>
  <c r="BK483" i="2"/>
  <c r="K481" i="2"/>
  <c r="BE481" i="2" s="1"/>
  <c r="BK475" i="2"/>
  <c r="K469" i="2"/>
  <c r="BE469" i="2"/>
  <c r="BK461" i="2"/>
  <c r="K459" i="2"/>
  <c r="BE459" i="2" s="1"/>
  <c r="K451" i="2"/>
  <c r="BE451" i="2" s="1"/>
  <c r="BK443" i="2"/>
  <c r="K437" i="2"/>
  <c r="BE437" i="2"/>
  <c r="K435" i="2"/>
  <c r="BE435" i="2"/>
  <c r="BK433" i="2"/>
  <c r="BK427" i="2"/>
  <c r="K425" i="2"/>
  <c r="BE425" i="2"/>
  <c r="K423" i="2"/>
  <c r="BE423" i="2"/>
  <c r="BK419" i="2"/>
  <c r="BK407" i="2"/>
  <c r="K391" i="2"/>
  <c r="BE391" i="2"/>
  <c r="K387" i="2"/>
  <c r="BE387" i="2"/>
  <c r="BK369" i="2"/>
  <c r="K367" i="2"/>
  <c r="BE367" i="2" s="1"/>
  <c r="BK355" i="2"/>
  <c r="K353" i="2"/>
  <c r="BE353" i="2"/>
  <c r="BK337" i="2"/>
  <c r="BK335" i="2"/>
  <c r="BK333" i="2"/>
  <c r="BK325" i="2"/>
  <c r="K323" i="2"/>
  <c r="BE323" i="2"/>
  <c r="BK315" i="2"/>
  <c r="K305" i="2"/>
  <c r="BE305" i="2" s="1"/>
  <c r="BK299" i="2"/>
  <c r="K269" i="2"/>
  <c r="BE269" i="2"/>
  <c r="BK267" i="2"/>
  <c r="K265" i="2"/>
  <c r="BE265" i="2" s="1"/>
  <c r="BK247" i="2"/>
  <c r="K243" i="2"/>
  <c r="BE243" i="2"/>
  <c r="BK239" i="2"/>
  <c r="BK237" i="2"/>
  <c r="BK227" i="2"/>
  <c r="BK219" i="2"/>
  <c r="K215" i="2"/>
  <c r="BE215" i="2"/>
  <c r="BK209" i="2"/>
  <c r="BK205" i="2"/>
  <c r="K203" i="2"/>
  <c r="BE203" i="2"/>
  <c r="K193" i="2"/>
  <c r="BE193" i="2"/>
  <c r="BK191" i="2"/>
  <c r="BK189" i="2"/>
  <c r="K187" i="2"/>
  <c r="BE187" i="2"/>
  <c r="BK183" i="2"/>
  <c r="K175" i="2"/>
  <c r="BE175" i="2" s="1"/>
  <c r="BK151" i="2"/>
  <c r="K147" i="2"/>
  <c r="BE147" i="2"/>
  <c r="K145" i="2"/>
  <c r="BE145" i="2"/>
  <c r="BK137" i="2"/>
  <c r="K1721" i="2"/>
  <c r="BE1721" i="2" s="1"/>
  <c r="K1717" i="2"/>
  <c r="BE1717" i="2" s="1"/>
  <c r="K1711" i="2"/>
  <c r="BE1711" i="2" s="1"/>
  <c r="K1701" i="2"/>
  <c r="BE1701" i="2" s="1"/>
  <c r="BK1691" i="2"/>
  <c r="BK1681" i="2"/>
  <c r="K1673" i="2"/>
  <c r="BE1673" i="2" s="1"/>
  <c r="K1671" i="2"/>
  <c r="BE1671" i="2" s="1"/>
  <c r="BK1669" i="2"/>
  <c r="BK1663" i="2"/>
  <c r="BK1655" i="2"/>
  <c r="BK1649" i="2"/>
  <c r="BK1645" i="2"/>
  <c r="BK1641" i="2"/>
  <c r="BK1637" i="2"/>
  <c r="K1633" i="2"/>
  <c r="BE1633" i="2"/>
  <c r="BK1621" i="2"/>
  <c r="BK1617" i="2"/>
  <c r="BK1615" i="2"/>
  <c r="K1609" i="2"/>
  <c r="BE1609" i="2" s="1"/>
  <c r="BK1603" i="2"/>
  <c r="BK1599" i="2"/>
  <c r="K1595" i="2"/>
  <c r="BE1595" i="2" s="1"/>
  <c r="BK1591" i="2"/>
  <c r="K1585" i="2"/>
  <c r="BE1585" i="2"/>
  <c r="BK1567" i="2"/>
  <c r="K1555" i="2"/>
  <c r="BE1555" i="2" s="1"/>
  <c r="BK1539" i="2"/>
  <c r="K1533" i="2"/>
  <c r="BE1533" i="2"/>
  <c r="K1529" i="2"/>
  <c r="BE1529" i="2"/>
  <c r="BK1523" i="2"/>
  <c r="K1519" i="2"/>
  <c r="BE1519" i="2" s="1"/>
  <c r="BK1507" i="2"/>
  <c r="BK1503" i="2"/>
  <c r="K1491" i="2"/>
  <c r="BE1491" i="2" s="1"/>
  <c r="BK1483" i="2"/>
  <c r="BK1469" i="2"/>
  <c r="BK1455" i="2"/>
  <c r="K1437" i="2"/>
  <c r="BE1437" i="2"/>
  <c r="K1435" i="2"/>
  <c r="BE1435" i="2"/>
  <c r="K1421" i="2"/>
  <c r="BE1421" i="2"/>
  <c r="BK1415" i="2"/>
  <c r="K1395" i="2"/>
  <c r="BE1395" i="2" s="1"/>
  <c r="BK1391" i="2"/>
  <c r="K1377" i="2"/>
  <c r="BE1377" i="2"/>
  <c r="K1369" i="2"/>
  <c r="BE1369" i="2"/>
  <c r="K1367" i="2"/>
  <c r="BE1367" i="2"/>
  <c r="K1361" i="2"/>
  <c r="BE1361" i="2"/>
  <c r="K1355" i="2"/>
  <c r="BE1355" i="2"/>
  <c r="BK1351" i="2"/>
  <c r="K1347" i="2"/>
  <c r="BE1347" i="2" s="1"/>
  <c r="BK1339" i="2"/>
  <c r="K1319" i="2"/>
  <c r="BE1319" i="2"/>
  <c r="K1317" i="2"/>
  <c r="BE1317" i="2"/>
  <c r="K1303" i="2"/>
  <c r="BE1303" i="2"/>
  <c r="BK1299" i="2"/>
  <c r="K1277" i="2"/>
  <c r="BE1277" i="2" s="1"/>
  <c r="BK1267" i="2"/>
  <c r="BK1255" i="2"/>
  <c r="K1249" i="2"/>
  <c r="BE1249" i="2" s="1"/>
  <c r="BK1221" i="2"/>
  <c r="K1215" i="2"/>
  <c r="BE1215" i="2"/>
  <c r="BK1207" i="2"/>
  <c r="BK1205" i="2"/>
  <c r="BK1195" i="2"/>
  <c r="BK1189" i="2"/>
  <c r="K1181" i="2"/>
  <c r="BE1181" i="2"/>
  <c r="BK1177" i="2"/>
  <c r="BK1165" i="2"/>
  <c r="BK1157" i="2"/>
  <c r="K1153" i="2"/>
  <c r="BE1153" i="2" s="1"/>
  <c r="K1141" i="2"/>
  <c r="BE1141" i="2" s="1"/>
  <c r="K1131" i="2"/>
  <c r="BE1131" i="2" s="1"/>
  <c r="K1125" i="2"/>
  <c r="BE1125" i="2" s="1"/>
  <c r="K1117" i="2"/>
  <c r="BE1117" i="2" s="1"/>
  <c r="BK1107" i="2"/>
  <c r="K1099" i="2"/>
  <c r="BE1099" i="2"/>
  <c r="K1093" i="2"/>
  <c r="BE1093" i="2"/>
  <c r="K1087" i="2"/>
  <c r="BE1087" i="2"/>
  <c r="BK1077" i="2"/>
  <c r="BK1075" i="2"/>
  <c r="K1065" i="2"/>
  <c r="BE1065" i="2"/>
  <c r="BK1059" i="2"/>
  <c r="BK1047" i="2"/>
  <c r="K1027" i="2"/>
  <c r="BE1027" i="2"/>
  <c r="K1023" i="2"/>
  <c r="BE1023" i="2"/>
  <c r="K1007" i="2"/>
  <c r="BE1007" i="2"/>
  <c r="K1001" i="2"/>
  <c r="BE1001" i="2"/>
  <c r="K997" i="2"/>
  <c r="BE997" i="2"/>
  <c r="K991" i="2"/>
  <c r="BE991" i="2"/>
  <c r="BK977" i="2"/>
  <c r="BK959" i="2"/>
  <c r="BK957" i="2"/>
  <c r="BK953" i="2"/>
  <c r="BK945" i="2"/>
  <c r="BK937" i="2"/>
  <c r="BK927" i="2"/>
  <c r="BK925" i="2"/>
  <c r="K923" i="2"/>
  <c r="BE923" i="2"/>
  <c r="K919" i="2"/>
  <c r="BE919" i="2"/>
  <c r="BK905" i="2"/>
  <c r="BK895" i="2"/>
  <c r="K889" i="2"/>
  <c r="BE889" i="2"/>
  <c r="K885" i="2"/>
  <c r="BE885" i="2"/>
  <c r="BK875" i="2"/>
  <c r="BK861" i="2"/>
  <c r="BK853" i="2"/>
  <c r="K843" i="2"/>
  <c r="BE843" i="2" s="1"/>
  <c r="BK837" i="2"/>
  <c r="BK835" i="2"/>
  <c r="BK833" i="2"/>
  <c r="K815" i="2"/>
  <c r="BE815" i="2"/>
  <c r="BK811" i="2"/>
  <c r="BK801" i="2"/>
  <c r="BK797" i="2"/>
  <c r="BK795" i="2"/>
  <c r="BK793" i="2"/>
  <c r="BK785" i="2"/>
  <c r="BK783" i="2"/>
  <c r="K777" i="2"/>
  <c r="BE777" i="2" s="1"/>
  <c r="BK773" i="2"/>
  <c r="BK769" i="2"/>
  <c r="K765" i="2"/>
  <c r="BE765" i="2" s="1"/>
  <c r="BK743" i="2"/>
  <c r="BK735" i="2"/>
  <c r="BK727" i="2"/>
  <c r="BK723" i="2"/>
  <c r="BK717" i="2"/>
  <c r="BK713" i="2"/>
  <c r="BK709" i="2"/>
  <c r="BK705" i="2"/>
  <c r="BK701" i="2"/>
  <c r="K699" i="2"/>
  <c r="BE699" i="2"/>
  <c r="BK697" i="2"/>
  <c r="K689" i="2"/>
  <c r="BE689" i="2" s="1"/>
  <c r="BK683" i="2"/>
  <c r="BK677" i="2"/>
  <c r="K665" i="2"/>
  <c r="BE665" i="2" s="1"/>
  <c r="BK653" i="2"/>
  <c r="BK647" i="2"/>
  <c r="BK639" i="2"/>
  <c r="K635" i="2"/>
  <c r="BE635" i="2"/>
  <c r="K631" i="2"/>
  <c r="BE631" i="2"/>
  <c r="K625" i="2"/>
  <c r="BE625" i="2"/>
  <c r="BK617" i="2"/>
  <c r="BK615" i="2"/>
  <c r="BK131" i="2"/>
  <c r="K139" i="3"/>
  <c r="BE139" i="3" s="1"/>
  <c r="K136" i="3"/>
  <c r="BE136" i="3" s="1"/>
  <c r="BK1735" i="2"/>
  <c r="BK1733" i="2"/>
  <c r="BK1729" i="2"/>
  <c r="BK1715" i="2"/>
  <c r="BK1707" i="2"/>
  <c r="BK1699" i="2"/>
  <c r="BK1695" i="2"/>
  <c r="BK1693" i="2"/>
  <c r="BK1689" i="2"/>
  <c r="K1687" i="2"/>
  <c r="BE1687" i="2"/>
  <c r="BK1677" i="2"/>
  <c r="K1675" i="2"/>
  <c r="BE1675" i="2" s="1"/>
  <c r="BK1659" i="2"/>
  <c r="K1651" i="2"/>
  <c r="BE1651" i="2"/>
  <c r="K1647" i="2"/>
  <c r="BE1647" i="2"/>
  <c r="BK1643" i="2"/>
  <c r="K1627" i="2"/>
  <c r="BE1627" i="2" s="1"/>
  <c r="K1623" i="2"/>
  <c r="BE1623" i="2" s="1"/>
  <c r="K1613" i="2"/>
  <c r="BE1613" i="2" s="1"/>
  <c r="K1601" i="2"/>
  <c r="BE1601" i="2" s="1"/>
  <c r="BK1593" i="2"/>
  <c r="K1589" i="2"/>
  <c r="BE1589" i="2"/>
  <c r="K1583" i="2"/>
  <c r="BE1583" i="2"/>
  <c r="BK1573" i="2"/>
  <c r="BK1563" i="2"/>
  <c r="BK1551" i="2"/>
  <c r="BK1531" i="2"/>
  <c r="BK1527" i="2"/>
  <c r="BK1513" i="2"/>
  <c r="K1505" i="2"/>
  <c r="BE1505" i="2"/>
  <c r="K1499" i="2"/>
  <c r="BE1499" i="2"/>
  <c r="BK1495" i="2"/>
  <c r="K1493" i="2"/>
  <c r="BE1493" i="2" s="1"/>
  <c r="BK1485" i="2"/>
  <c r="K1481" i="2"/>
  <c r="BE1481" i="2"/>
  <c r="BK1475" i="2"/>
  <c r="BK1471" i="2"/>
  <c r="BK1467" i="2"/>
  <c r="BK1453" i="2"/>
  <c r="BK1443" i="2"/>
  <c r="BK1439" i="2"/>
  <c r="K1433" i="2"/>
  <c r="BE1433" i="2"/>
  <c r="BK1425" i="2"/>
  <c r="BK1413" i="2"/>
  <c r="BK1409" i="2"/>
  <c r="BK1401" i="2"/>
  <c r="K1397" i="2"/>
  <c r="BE1397" i="2"/>
  <c r="BK1385" i="2"/>
  <c r="BK1381" i="2"/>
  <c r="K1379" i="2"/>
  <c r="BE1379" i="2"/>
  <c r="K1363" i="2"/>
  <c r="BE1363" i="2"/>
  <c r="K1359" i="2"/>
  <c r="BE1359" i="2"/>
  <c r="K1345" i="2"/>
  <c r="BE1345" i="2"/>
  <c r="BK1337" i="2"/>
  <c r="K1333" i="2"/>
  <c r="BE1333" i="2" s="1"/>
  <c r="BK1325" i="2"/>
  <c r="K1313" i="2"/>
  <c r="BE1313" i="2"/>
  <c r="BK1305" i="2"/>
  <c r="BK1297" i="2"/>
  <c r="K1295" i="2"/>
  <c r="BE1295" i="2"/>
  <c r="K1279" i="2"/>
  <c r="BE1279" i="2"/>
  <c r="BK1273" i="2"/>
  <c r="BK1269" i="2"/>
  <c r="K1263" i="2"/>
  <c r="BE1263" i="2"/>
  <c r="K1257" i="2"/>
  <c r="BE1257" i="2"/>
  <c r="BK1245" i="2"/>
  <c r="BK1239" i="2"/>
  <c r="BK1235" i="2"/>
  <c r="K1231" i="2"/>
  <c r="BE1231" i="2" s="1"/>
  <c r="BK1227" i="2"/>
  <c r="K1219" i="2"/>
  <c r="BE1219" i="2"/>
  <c r="K1201" i="2"/>
  <c r="BE1201" i="2"/>
  <c r="BK1193" i="2"/>
  <c r="BK1185" i="2"/>
  <c r="BK1175" i="2"/>
  <c r="BK1173" i="2"/>
  <c r="K1171" i="2"/>
  <c r="BE1171" i="2"/>
  <c r="BK1159" i="2"/>
  <c r="K1147" i="2"/>
  <c r="BE1147" i="2" s="1"/>
  <c r="BK1137" i="2"/>
  <c r="BK1133" i="2"/>
  <c r="K1113" i="2"/>
  <c r="BE1113" i="2" s="1"/>
  <c r="BK1103" i="2"/>
  <c r="BK1079" i="2"/>
  <c r="K1061" i="2"/>
  <c r="BE1061" i="2" s="1"/>
  <c r="BK1055" i="2"/>
  <c r="K1051" i="2"/>
  <c r="BE1051" i="2"/>
  <c r="BK1045" i="2"/>
  <c r="K1039" i="2"/>
  <c r="BE1039" i="2" s="1"/>
  <c r="K1031" i="2"/>
  <c r="BE1031" i="2" s="1"/>
  <c r="K1019" i="2"/>
  <c r="BE1019" i="2" s="1"/>
  <c r="BK1017" i="2"/>
  <c r="BK1009" i="2"/>
  <c r="BK999" i="2"/>
  <c r="BK983" i="2"/>
  <c r="K973" i="2"/>
  <c r="BE973" i="2" s="1"/>
  <c r="K963" i="2"/>
  <c r="BE963" i="2" s="1"/>
  <c r="K941" i="2"/>
  <c r="BE941" i="2" s="1"/>
  <c r="K933" i="2"/>
  <c r="BE933" i="2" s="1"/>
  <c r="K931" i="2"/>
  <c r="BE931" i="2" s="1"/>
  <c r="K915" i="2"/>
  <c r="BE915" i="2" s="1"/>
  <c r="K911" i="2"/>
  <c r="BE911" i="2" s="1"/>
  <c r="BK907" i="2"/>
  <c r="BK901" i="2"/>
  <c r="BK897" i="2"/>
  <c r="K887" i="2"/>
  <c r="BE887" i="2"/>
  <c r="BK879" i="2"/>
  <c r="K873" i="2"/>
  <c r="BE873" i="2" s="1"/>
  <c r="K871" i="2"/>
  <c r="BE871" i="2" s="1"/>
  <c r="BK851" i="2"/>
  <c r="BK839" i="2"/>
  <c r="K829" i="2"/>
  <c r="BE829" i="2" s="1"/>
  <c r="BK825" i="2"/>
  <c r="K817" i="2"/>
  <c r="BE817" i="2"/>
  <c r="K813" i="2"/>
  <c r="BE813" i="2"/>
  <c r="BK805" i="2"/>
  <c r="K799" i="2"/>
  <c r="BE799" i="2" s="1"/>
  <c r="K789" i="2"/>
  <c r="BE789" i="2" s="1"/>
  <c r="BK779" i="2"/>
  <c r="BK767" i="2"/>
  <c r="BK763" i="2"/>
  <c r="BK757" i="2"/>
  <c r="K753" i="2"/>
  <c r="BE753" i="2" s="1"/>
  <c r="BK749" i="2"/>
  <c r="K745" i="2"/>
  <c r="BE745" i="2"/>
  <c r="BK739" i="2"/>
  <c r="K725" i="2"/>
  <c r="BE725" i="2" s="1"/>
  <c r="BK707" i="2"/>
  <c r="BK695" i="2"/>
  <c r="BK679" i="2"/>
  <c r="BK627" i="2"/>
  <c r="BK623" i="2"/>
  <c r="K621" i="2"/>
  <c r="BE621" i="2"/>
  <c r="K609" i="2"/>
  <c r="BE609" i="2"/>
  <c r="BK607" i="2"/>
  <c r="BK603" i="2"/>
  <c r="K601" i="2"/>
  <c r="BE601" i="2"/>
  <c r="BK597" i="2"/>
  <c r="BK595" i="2"/>
  <c r="K589" i="2"/>
  <c r="BE589" i="2"/>
  <c r="K587" i="2"/>
  <c r="BE587" i="2"/>
  <c r="BK577" i="2"/>
  <c r="BK573" i="2"/>
  <c r="K571" i="2"/>
  <c r="BE571" i="2"/>
  <c r="K567" i="2"/>
  <c r="BE567" i="2"/>
  <c r="BK559" i="2"/>
  <c r="K557" i="2"/>
  <c r="BE557" i="2" s="1"/>
  <c r="K549" i="2"/>
  <c r="BE549" i="2" s="1"/>
  <c r="K547" i="2"/>
  <c r="BE547" i="2" s="1"/>
  <c r="BK545" i="2"/>
  <c r="K541" i="2"/>
  <c r="BE541" i="2" s="1"/>
  <c r="BK537" i="2"/>
  <c r="BK533" i="2"/>
  <c r="BK519" i="2"/>
  <c r="BK493" i="2"/>
  <c r="K491" i="2"/>
  <c r="BE491" i="2"/>
  <c r="K485" i="2"/>
  <c r="BE485" i="2" s="1"/>
  <c r="BK479" i="2"/>
  <c r="BK473" i="2"/>
  <c r="BK471" i="2"/>
  <c r="BK465" i="2"/>
  <c r="BK463" i="2"/>
  <c r="BK455" i="2"/>
  <c r="K449" i="2"/>
  <c r="BE449" i="2" s="1"/>
  <c r="K441" i="2"/>
  <c r="BE441" i="2"/>
  <c r="BK439" i="2"/>
  <c r="BK431" i="2"/>
  <c r="K429" i="2"/>
  <c r="BE429" i="2"/>
  <c r="BK421" i="2"/>
  <c r="K415" i="2"/>
  <c r="BE415" i="2"/>
  <c r="BK413" i="2"/>
  <c r="K411" i="2"/>
  <c r="BE411" i="2" s="1"/>
  <c r="K409" i="2"/>
  <c r="BE409" i="2"/>
  <c r="BK401" i="2"/>
  <c r="BK399" i="2"/>
  <c r="K397" i="2"/>
  <c r="BE397" i="2"/>
  <c r="BK395" i="2"/>
  <c r="K389" i="2"/>
  <c r="BE389" i="2"/>
  <c r="BK383" i="2"/>
  <c r="BK381" i="2"/>
  <c r="BK377" i="2"/>
  <c r="BK371" i="2"/>
  <c r="BK361" i="2"/>
  <c r="BK343" i="2"/>
  <c r="BK339" i="2"/>
  <c r="K327" i="2"/>
  <c r="BE327" i="2"/>
  <c r="BK321" i="2"/>
  <c r="K319" i="2"/>
  <c r="BE319" i="2"/>
  <c r="K317" i="2"/>
  <c r="BE317" i="2"/>
  <c r="BK313" i="2"/>
  <c r="BK307" i="2"/>
  <c r="K303" i="2"/>
  <c r="BE303" i="2"/>
  <c r="K301" i="2"/>
  <c r="BE301" i="2"/>
  <c r="BK297" i="2"/>
  <c r="K293" i="2"/>
  <c r="BE293" i="2" s="1"/>
  <c r="K289" i="2"/>
  <c r="BE289" i="2"/>
  <c r="K287" i="2"/>
  <c r="BE287" i="2" s="1"/>
  <c r="K285" i="2"/>
  <c r="BE285" i="2"/>
  <c r="BK279" i="2"/>
  <c r="BK277" i="2"/>
  <c r="K275" i="2"/>
  <c r="BE275" i="2"/>
  <c r="K261" i="2"/>
  <c r="BE261" i="2" s="1"/>
  <c r="BK259" i="2"/>
  <c r="K253" i="2"/>
  <c r="BE253" i="2"/>
  <c r="K251" i="2"/>
  <c r="BE251" i="2"/>
  <c r="K245" i="2"/>
  <c r="BE245" i="2"/>
  <c r="BK233" i="2"/>
  <c r="K223" i="2"/>
  <c r="BE223" i="2"/>
  <c r="K221" i="2"/>
  <c r="BE221" i="2" s="1"/>
  <c r="K217" i="2"/>
  <c r="BE217" i="2"/>
  <c r="K207" i="2"/>
  <c r="BE207" i="2" s="1"/>
  <c r="BK201" i="2"/>
  <c r="BK181" i="2"/>
  <c r="K173" i="2"/>
  <c r="BE173" i="2" s="1"/>
  <c r="K171" i="2"/>
  <c r="BE171" i="2"/>
  <c r="BK167" i="2"/>
  <c r="BK159" i="2"/>
  <c r="BK153" i="2"/>
  <c r="BK149" i="2"/>
  <c r="K141" i="2"/>
  <c r="BE141" i="2" s="1"/>
  <c r="BK139" i="2"/>
  <c r="BK133" i="2"/>
  <c r="BK127" i="2"/>
  <c r="V126" i="2" l="1"/>
  <c r="X126" i="2"/>
  <c r="Q126" i="2"/>
  <c r="I96" i="2" s="1"/>
  <c r="K31" i="2" s="1"/>
  <c r="AS95" i="1" s="1"/>
  <c r="T126" i="2"/>
  <c r="AW95" i="1" s="1"/>
  <c r="AW94" i="1" s="1"/>
  <c r="R126" i="2"/>
  <c r="J96" i="2" s="1"/>
  <c r="K32" i="2" s="1"/>
  <c r="AT95" i="1" s="1"/>
  <c r="J89" i="2"/>
  <c r="F92" i="2"/>
  <c r="J122" i="2"/>
  <c r="BE1451" i="2"/>
  <c r="E85" i="3"/>
  <c r="J91" i="3"/>
  <c r="E85" i="2"/>
  <c r="BE213" i="2"/>
  <c r="BE373" i="2"/>
  <c r="BE495" i="2"/>
  <c r="BE803" i="2"/>
  <c r="BE1335" i="2"/>
  <c r="J89" i="3"/>
  <c r="F126" i="3"/>
  <c r="BE517" i="2"/>
  <c r="BE1325" i="2"/>
  <c r="F92" i="3"/>
  <c r="Q138" i="3"/>
  <c r="I100" i="3"/>
  <c r="F91" i="2"/>
  <c r="J92" i="2"/>
  <c r="BE131" i="2"/>
  <c r="BE1387" i="2"/>
  <c r="Q131" i="3"/>
  <c r="R131" i="3"/>
  <c r="Q135" i="3"/>
  <c r="Q134" i="3"/>
  <c r="I98" i="3" s="1"/>
  <c r="R135" i="3"/>
  <c r="R138" i="3"/>
  <c r="J100" i="3"/>
  <c r="K38" i="2"/>
  <c r="AY95" i="1"/>
  <c r="BK235" i="2"/>
  <c r="BK263" i="2"/>
  <c r="K273" i="2"/>
  <c r="BE273" i="2"/>
  <c r="K281" i="2"/>
  <c r="BE281" i="2"/>
  <c r="BK287" i="2"/>
  <c r="K299" i="2"/>
  <c r="BE299" i="2" s="1"/>
  <c r="K307" i="2"/>
  <c r="BE307" i="2" s="1"/>
  <c r="K315" i="2"/>
  <c r="BE315" i="2" s="1"/>
  <c r="K321" i="2"/>
  <c r="BE321" i="2" s="1"/>
  <c r="K325" i="2"/>
  <c r="BE325" i="2" s="1"/>
  <c r="K335" i="2"/>
  <c r="BE335" i="2" s="1"/>
  <c r="K345" i="2"/>
  <c r="BE345" i="2" s="1"/>
  <c r="BK353" i="2"/>
  <c r="BK367" i="2"/>
  <c r="BK387" i="2"/>
  <c r="K401" i="2"/>
  <c r="BE401" i="2"/>
  <c r="BK409" i="2"/>
  <c r="BK417" i="2"/>
  <c r="BK423" i="2"/>
  <c r="K431" i="2"/>
  <c r="BE431" i="2" s="1"/>
  <c r="K439" i="2"/>
  <c r="BE439" i="2" s="1"/>
  <c r="K443" i="2"/>
  <c r="BE443" i="2" s="1"/>
  <c r="BK451" i="2"/>
  <c r="K467" i="2"/>
  <c r="BE467" i="2"/>
  <c r="K477" i="2"/>
  <c r="BE477" i="2"/>
  <c r="BK491" i="2"/>
  <c r="BK501" i="2"/>
  <c r="K531" i="2"/>
  <c r="BE531" i="2"/>
  <c r="BK565" i="2"/>
  <c r="K577" i="2"/>
  <c r="BE577" i="2" s="1"/>
  <c r="BK593" i="2"/>
  <c r="K605" i="2"/>
  <c r="BE605" i="2"/>
  <c r="BK631" i="2"/>
  <c r="BK641" i="2"/>
  <c r="K657" i="2"/>
  <c r="BE657" i="2"/>
  <c r="K667" i="2"/>
  <c r="BE667" i="2"/>
  <c r="BK671" i="2"/>
  <c r="BK685" i="2"/>
  <c r="K691" i="2"/>
  <c r="BE691" i="2"/>
  <c r="K701" i="2"/>
  <c r="BE701" i="2"/>
  <c r="K705" i="2"/>
  <c r="BE705" i="2"/>
  <c r="BK719" i="2"/>
  <c r="K723" i="2"/>
  <c r="BE723" i="2" s="1"/>
  <c r="BK729" i="2"/>
  <c r="K747" i="2"/>
  <c r="BE747" i="2"/>
  <c r="K755" i="2"/>
  <c r="BE755" i="2"/>
  <c r="K769" i="2"/>
  <c r="BE769" i="2"/>
  <c r="K785" i="2"/>
  <c r="BE785" i="2"/>
  <c r="K805" i="2"/>
  <c r="BE805" i="2"/>
  <c r="BK817" i="2"/>
  <c r="K831" i="2"/>
  <c r="BE831" i="2" s="1"/>
  <c r="K845" i="2"/>
  <c r="BE845" i="2" s="1"/>
  <c r="BK869" i="2"/>
  <c r="K879" i="2"/>
  <c r="BE879" i="2"/>
  <c r="BK887" i="2"/>
  <c r="BK893" i="2"/>
  <c r="K905" i="2"/>
  <c r="BE905" i="2"/>
  <c r="BK911" i="2"/>
  <c r="BK919" i="2"/>
  <c r="BK929" i="2"/>
  <c r="BK941" i="2"/>
  <c r="K947" i="2"/>
  <c r="BE947" i="2"/>
  <c r="K959" i="2"/>
  <c r="BE959" i="2"/>
  <c r="K967" i="2"/>
  <c r="BE967" i="2"/>
  <c r="BK979" i="2"/>
  <c r="K983" i="2"/>
  <c r="BE983" i="2" s="1"/>
  <c r="BK991" i="2"/>
  <c r="BK1001" i="2"/>
  <c r="BK1007" i="2"/>
  <c r="K1013" i="2"/>
  <c r="BE1013" i="2"/>
  <c r="BK1019" i="2"/>
  <c r="K1029" i="2"/>
  <c r="BE1029" i="2" s="1"/>
  <c r="BK1039" i="2"/>
  <c r="K1049" i="2"/>
  <c r="BE1049" i="2"/>
  <c r="BK1063" i="2"/>
  <c r="K1071" i="2"/>
  <c r="BE1071" i="2" s="1"/>
  <c r="K1079" i="2"/>
  <c r="BE1079" i="2" s="1"/>
  <c r="K1085" i="2"/>
  <c r="BE1085" i="2" s="1"/>
  <c r="BK1091" i="2"/>
  <c r="K1097" i="2"/>
  <c r="BE1097" i="2"/>
  <c r="BK1109" i="2"/>
  <c r="K1115" i="2"/>
  <c r="BE1115" i="2" s="1"/>
  <c r="BK1121" i="2"/>
  <c r="K1127" i="2"/>
  <c r="BE1127" i="2"/>
  <c r="BK1141" i="2"/>
  <c r="BK1149" i="2"/>
  <c r="K1157" i="2"/>
  <c r="BE1157" i="2"/>
  <c r="BK1163" i="2"/>
  <c r="K1173" i="2"/>
  <c r="BE1173" i="2" s="1"/>
  <c r="BK1181" i="2"/>
  <c r="K1189" i="2"/>
  <c r="BE1189" i="2"/>
  <c r="BK1197" i="2"/>
  <c r="K1205" i="2"/>
  <c r="BE1205" i="2" s="1"/>
  <c r="K1217" i="2"/>
  <c r="BE1217" i="2" s="1"/>
  <c r="K1237" i="2"/>
  <c r="BE1237" i="2" s="1"/>
  <c r="K1245" i="2"/>
  <c r="BE1245" i="2" s="1"/>
  <c r="BK1253" i="2"/>
  <c r="BK1263" i="2"/>
  <c r="K1273" i="2"/>
  <c r="BE1273" i="2" s="1"/>
  <c r="BK1283" i="2"/>
  <c r="K1299" i="2"/>
  <c r="BE1299" i="2"/>
  <c r="BK1311" i="2"/>
  <c r="BK1319" i="2"/>
  <c r="K1327" i="2"/>
  <c r="BE1327" i="2"/>
  <c r="BK1349" i="2"/>
  <c r="BK1361" i="2"/>
  <c r="BK1369" i="2"/>
  <c r="BK1383" i="2"/>
  <c r="K1391" i="2"/>
  <c r="BE1391" i="2"/>
  <c r="BK1407" i="2"/>
  <c r="BK1411" i="2"/>
  <c r="K1431" i="2"/>
  <c r="BE1431" i="2"/>
  <c r="BK1437" i="2"/>
  <c r="K1455" i="2"/>
  <c r="BE1455" i="2" s="1"/>
  <c r="K1465" i="2"/>
  <c r="BE1465" i="2" s="1"/>
  <c r="BK1473" i="2"/>
  <c r="BK1491" i="2"/>
  <c r="BK1501" i="2"/>
  <c r="BK1521" i="2"/>
  <c r="K1527" i="2"/>
  <c r="BE1527" i="2" s="1"/>
  <c r="K1531" i="2"/>
  <c r="BE1531" i="2" s="1"/>
  <c r="BK1541" i="2"/>
  <c r="K1551" i="2"/>
  <c r="BE1551" i="2"/>
  <c r="K1557" i="2"/>
  <c r="BE1557" i="2"/>
  <c r="K1567" i="2"/>
  <c r="BE1567" i="2"/>
  <c r="BK1581" i="2"/>
  <c r="BK1589" i="2"/>
  <c r="K1607" i="2"/>
  <c r="BE1607" i="2"/>
  <c r="BK1625" i="2"/>
  <c r="BK1633" i="2"/>
  <c r="K1643" i="2"/>
  <c r="BE1643" i="2"/>
  <c r="BK1653" i="2"/>
  <c r="K1661" i="2"/>
  <c r="BE1661" i="2" s="1"/>
  <c r="BK1667" i="2"/>
  <c r="BK1675" i="2"/>
  <c r="K1681" i="2"/>
  <c r="BE1681" i="2" s="1"/>
  <c r="BK1687" i="2"/>
  <c r="K1695" i="2"/>
  <c r="BE1695" i="2"/>
  <c r="BK1701" i="2"/>
  <c r="K1707" i="2"/>
  <c r="BE1707" i="2" s="1"/>
  <c r="K1713" i="2"/>
  <c r="BE1713" i="2" s="1"/>
  <c r="BK1717" i="2"/>
  <c r="BK1721" i="2"/>
  <c r="K1727" i="2"/>
  <c r="BE1727" i="2" s="1"/>
  <c r="K1733" i="2"/>
  <c r="BE1733" i="2" s="1"/>
  <c r="BK129" i="2"/>
  <c r="BK147" i="2"/>
  <c r="K167" i="2"/>
  <c r="BE167" i="2" s="1"/>
  <c r="K181" i="2"/>
  <c r="BE181" i="2" s="1"/>
  <c r="BK203" i="2"/>
  <c r="K239" i="2"/>
  <c r="BE239" i="2"/>
  <c r="K247" i="2"/>
  <c r="BE247" i="2"/>
  <c r="K255" i="2"/>
  <c r="BE255" i="2"/>
  <c r="BK271" i="2"/>
  <c r="K297" i="2"/>
  <c r="BE297" i="2" s="1"/>
  <c r="K341" i="2"/>
  <c r="BE341" i="2" s="1"/>
  <c r="K361" i="2"/>
  <c r="BE361" i="2" s="1"/>
  <c r="K385" i="2"/>
  <c r="BE385" i="2" s="1"/>
  <c r="K395" i="2"/>
  <c r="BE395" i="2" s="1"/>
  <c r="BK429" i="2"/>
  <c r="K445" i="2"/>
  <c r="BE445" i="2"/>
  <c r="K471" i="2"/>
  <c r="BE471" i="2"/>
  <c r="K511" i="2"/>
  <c r="BE511" i="2"/>
  <c r="K521" i="2"/>
  <c r="BE521" i="2"/>
  <c r="BK541" i="2"/>
  <c r="BK549" i="2"/>
  <c r="BK557" i="2"/>
  <c r="BK571" i="2"/>
  <c r="BK591" i="2"/>
  <c r="K597" i="2"/>
  <c r="BE597" i="2" s="1"/>
  <c r="BK609" i="2"/>
  <c r="K613" i="2"/>
  <c r="BE613" i="2"/>
  <c r="BK629" i="2"/>
  <c r="BK649" i="2"/>
  <c r="BK661" i="2"/>
  <c r="K677" i="2"/>
  <c r="BE677" i="2" s="1"/>
  <c r="K709" i="2"/>
  <c r="BE709" i="2" s="1"/>
  <c r="K733" i="2"/>
  <c r="BE733" i="2" s="1"/>
  <c r="K757" i="2"/>
  <c r="BE757" i="2" s="1"/>
  <c r="K767" i="2"/>
  <c r="BE767" i="2" s="1"/>
  <c r="BK777" i="2"/>
  <c r="BK789" i="2"/>
  <c r="K801" i="2"/>
  <c r="BE801" i="2"/>
  <c r="K807" i="2"/>
  <c r="BE807" i="2" s="1"/>
  <c r="BK815" i="2"/>
  <c r="BK843" i="2"/>
  <c r="K855" i="2"/>
  <c r="BE855" i="2" s="1"/>
  <c r="BK867" i="2"/>
  <c r="BK883" i="2"/>
  <c r="BK915" i="2"/>
  <c r="K927" i="2"/>
  <c r="BE927" i="2"/>
  <c r="BK939" i="2"/>
  <c r="K957" i="2"/>
  <c r="BE957" i="2" s="1"/>
  <c r="K993" i="2"/>
  <c r="BE993" i="2"/>
  <c r="BK1027" i="2"/>
  <c r="BK1037" i="2"/>
  <c r="K1043" i="2"/>
  <c r="BE1043" i="2"/>
  <c r="BK1051" i="2"/>
  <c r="K1067" i="2"/>
  <c r="BE1067" i="2"/>
  <c r="BK1099" i="2"/>
  <c r="K1107" i="2"/>
  <c r="BE1107" i="2" s="1"/>
  <c r="BK1139" i="2"/>
  <c r="BK1167" i="2"/>
  <c r="K1185" i="2"/>
  <c r="BE1185" i="2" s="1"/>
  <c r="BK1209" i="2"/>
  <c r="K1221" i="2"/>
  <c r="BE1221" i="2"/>
  <c r="BK1231" i="2"/>
  <c r="K1239" i="2"/>
  <c r="BE1239" i="2"/>
  <c r="K1259" i="2"/>
  <c r="BE1259" i="2" s="1"/>
  <c r="K1271" i="2"/>
  <c r="BE1271" i="2"/>
  <c r="BK1289" i="2"/>
  <c r="K1297" i="2"/>
  <c r="BE1297" i="2"/>
  <c r="K1331" i="2"/>
  <c r="BE1331" i="2"/>
  <c r="BK1367" i="2"/>
  <c r="BK1373" i="2"/>
  <c r="BK1395" i="2"/>
  <c r="K1413" i="2"/>
  <c r="BE1413" i="2" s="1"/>
  <c r="K1439" i="2"/>
  <c r="BE1439" i="2"/>
  <c r="K1453" i="2"/>
  <c r="BE1453" i="2" s="1"/>
  <c r="K1461" i="2"/>
  <c r="BE1461" i="2"/>
  <c r="BK1487" i="2"/>
  <c r="K1503" i="2"/>
  <c r="BE1503" i="2"/>
  <c r="K1509" i="2"/>
  <c r="BE1509" i="2"/>
  <c r="BK1543" i="2"/>
  <c r="K1575" i="2"/>
  <c r="BE1575" i="2"/>
  <c r="BK1595" i="2"/>
  <c r="K1603" i="2"/>
  <c r="BE1603" i="2"/>
  <c r="K1617" i="2"/>
  <c r="BE1617" i="2"/>
  <c r="K1631" i="2"/>
  <c r="BE1631" i="2"/>
  <c r="BK1639" i="2"/>
  <c r="BK132" i="3"/>
  <c r="BK131" i="3" s="1"/>
  <c r="K131" i="3" s="1"/>
  <c r="K97" i="3" s="1"/>
  <c r="K463" i="2"/>
  <c r="BE463" i="2" s="1"/>
  <c r="BK485" i="2"/>
  <c r="BK527" i="2"/>
  <c r="K543" i="2"/>
  <c r="BE543" i="2" s="1"/>
  <c r="BK587" i="2"/>
  <c r="K627" i="2"/>
  <c r="BE627" i="2"/>
  <c r="BK651" i="2"/>
  <c r="BK715" i="2"/>
  <c r="K751" i="2"/>
  <c r="BE751" i="2"/>
  <c r="BK823" i="2"/>
  <c r="K839" i="2"/>
  <c r="BE839" i="2"/>
  <c r="K857" i="2"/>
  <c r="BE857" i="2" s="1"/>
  <c r="BK871" i="2"/>
  <c r="K1339" i="2"/>
  <c r="BE1339" i="2"/>
  <c r="BK1347" i="2"/>
  <c r="K1403" i="2"/>
  <c r="BE1403" i="2"/>
  <c r="K1441" i="2"/>
  <c r="BE1441" i="2" s="1"/>
  <c r="K1475" i="2"/>
  <c r="BE1475" i="2"/>
  <c r="K1511" i="2"/>
  <c r="BE1511" i="2" s="1"/>
  <c r="K1549" i="2"/>
  <c r="BE1549" i="2"/>
  <c r="K1597" i="2"/>
  <c r="BE1597" i="2" s="1"/>
  <c r="BK1611" i="2"/>
  <c r="K1645" i="2"/>
  <c r="BE1645" i="2"/>
  <c r="K1663" i="2"/>
  <c r="BE1663" i="2"/>
  <c r="BK136" i="3"/>
  <c r="BK135" i="3"/>
  <c r="K135" i="3" s="1"/>
  <c r="K99" i="3" s="1"/>
  <c r="F41" i="2"/>
  <c r="BF95" i="1" s="1"/>
  <c r="F40" i="2"/>
  <c r="BE95" i="1" s="1"/>
  <c r="K233" i="2"/>
  <c r="BE233" i="2" s="1"/>
  <c r="K259" i="2"/>
  <c r="BE259" i="2" s="1"/>
  <c r="K291" i="2"/>
  <c r="BE291" i="2" s="1"/>
  <c r="K331" i="2"/>
  <c r="BE331" i="2" s="1"/>
  <c r="K343" i="2"/>
  <c r="BE343" i="2" s="1"/>
  <c r="K363" i="2"/>
  <c r="BE363" i="2" s="1"/>
  <c r="K379" i="2"/>
  <c r="BE379" i="2" s="1"/>
  <c r="K399" i="2"/>
  <c r="BE399" i="2" s="1"/>
  <c r="BK437" i="2"/>
  <c r="K455" i="2"/>
  <c r="BE455" i="2"/>
  <c r="BK457" i="2"/>
  <c r="K465" i="2"/>
  <c r="BE465" i="2" s="1"/>
  <c r="K473" i="2"/>
  <c r="BE473" i="2" s="1"/>
  <c r="BK489" i="2"/>
  <c r="BK499" i="2"/>
  <c r="BK503" i="2"/>
  <c r="BK509" i="2"/>
  <c r="K515" i="2"/>
  <c r="BE515" i="2" s="1"/>
  <c r="K537" i="2"/>
  <c r="BE537" i="2" s="1"/>
  <c r="BK547" i="2"/>
  <c r="K553" i="2"/>
  <c r="BE553" i="2"/>
  <c r="K575" i="2"/>
  <c r="BE575" i="2"/>
  <c r="BK581" i="2"/>
  <c r="K607" i="2"/>
  <c r="BE607" i="2" s="1"/>
  <c r="K617" i="2"/>
  <c r="BE617" i="2" s="1"/>
  <c r="BK621" i="2"/>
  <c r="BK635" i="2"/>
  <c r="BK659" i="2"/>
  <c r="BK675" i="2"/>
  <c r="K693" i="2"/>
  <c r="BE693" i="2" s="1"/>
  <c r="K717" i="2"/>
  <c r="BE717" i="2" s="1"/>
  <c r="K737" i="2"/>
  <c r="BE737" i="2" s="1"/>
  <c r="K759" i="2"/>
  <c r="BE759" i="2" s="1"/>
  <c r="K771" i="2"/>
  <c r="BE771" i="2" s="1"/>
  <c r="K779" i="2"/>
  <c r="BE779" i="2" s="1"/>
  <c r="K795" i="2"/>
  <c r="BE795" i="2" s="1"/>
  <c r="BK809" i="2"/>
  <c r="K825" i="2"/>
  <c r="BE825" i="2"/>
  <c r="K847" i="2"/>
  <c r="BE847" i="2"/>
  <c r="K863" i="2"/>
  <c r="BE863" i="2"/>
  <c r="BK877" i="2"/>
  <c r="K897" i="2"/>
  <c r="BE897" i="2" s="1"/>
  <c r="K921" i="2"/>
  <c r="BE921" i="2" s="1"/>
  <c r="BK931" i="2"/>
  <c r="K951" i="2"/>
  <c r="BE951" i="2"/>
  <c r="BK963" i="2"/>
  <c r="K971" i="2"/>
  <c r="BE971" i="2" s="1"/>
  <c r="K1025" i="2"/>
  <c r="BE1025" i="2" s="1"/>
  <c r="K1045" i="2"/>
  <c r="BE1045" i="2" s="1"/>
  <c r="K1055" i="2"/>
  <c r="BE1055" i="2" s="1"/>
  <c r="K1137" i="2"/>
  <c r="BE1137" i="2" s="1"/>
  <c r="K1155" i="2"/>
  <c r="BE1155" i="2" s="1"/>
  <c r="K1179" i="2"/>
  <c r="BE1179" i="2" s="1"/>
  <c r="K1199" i="2"/>
  <c r="BE1199" i="2" s="1"/>
  <c r="BK1215" i="2"/>
  <c r="K1225" i="2"/>
  <c r="BE1225" i="2"/>
  <c r="K1233" i="2"/>
  <c r="BE1233" i="2"/>
  <c r="BK1247" i="2"/>
  <c r="K1267" i="2"/>
  <c r="BE1267" i="2" s="1"/>
  <c r="K1281" i="2"/>
  <c r="BE1281" i="2" s="1"/>
  <c r="BK1295" i="2"/>
  <c r="BK1307" i="2"/>
  <c r="BK1357" i="2"/>
  <c r="BK1377" i="2"/>
  <c r="BK1397" i="2"/>
  <c r="BK1405" i="2"/>
  <c r="K1429" i="2"/>
  <c r="BE1429" i="2" s="1"/>
  <c r="K1457" i="2"/>
  <c r="BE1457" i="2" s="1"/>
  <c r="K1467" i="2"/>
  <c r="BE1467" i="2" s="1"/>
  <c r="BK1489" i="2"/>
  <c r="BK1505" i="2"/>
  <c r="BK1517" i="2"/>
  <c r="BK1569" i="2"/>
  <c r="K533" i="2"/>
  <c r="BE533" i="2" s="1"/>
  <c r="K563" i="2"/>
  <c r="BE563" i="2" s="1"/>
  <c r="BK589" i="2"/>
  <c r="BK643" i="2"/>
  <c r="K679" i="2"/>
  <c r="BE679" i="2" s="1"/>
  <c r="BK741" i="2"/>
  <c r="K781" i="2"/>
  <c r="BE781" i="2"/>
  <c r="K835" i="2"/>
  <c r="BE835" i="2"/>
  <c r="K849" i="2"/>
  <c r="BE849" i="2"/>
  <c r="K861" i="2"/>
  <c r="BE861" i="2"/>
  <c r="BK1435" i="2"/>
  <c r="BK1481" i="2"/>
  <c r="K1513" i="2"/>
  <c r="BE1513" i="2"/>
  <c r="K1591" i="2"/>
  <c r="BE1591" i="2"/>
  <c r="K1621" i="2"/>
  <c r="BE1621" i="2"/>
  <c r="BK1651" i="2"/>
  <c r="K1669" i="2"/>
  <c r="BE1669" i="2" s="1"/>
  <c r="BK139" i="3"/>
  <c r="BK138" i="3" s="1"/>
  <c r="K138" i="3" s="1"/>
  <c r="K100" i="3" s="1"/>
  <c r="F39" i="2"/>
  <c r="BD95" i="1" s="1"/>
  <c r="F38" i="3"/>
  <c r="BC96" i="1" s="1"/>
  <c r="F39" i="3"/>
  <c r="BD96" i="1" s="1"/>
  <c r="F40" i="3"/>
  <c r="BE96" i="1" s="1"/>
  <c r="F41" i="3"/>
  <c r="BF96" i="1" s="1"/>
  <c r="K133" i="2"/>
  <c r="BE133" i="2" s="1"/>
  <c r="K137" i="2"/>
  <c r="BE137" i="2" s="1"/>
  <c r="K139" i="2"/>
  <c r="BE139" i="2" s="1"/>
  <c r="BK141" i="2"/>
  <c r="BK145" i="2"/>
  <c r="K149" i="2"/>
  <c r="BE149" i="2" s="1"/>
  <c r="K151" i="2"/>
  <c r="BE151" i="2" s="1"/>
  <c r="K153" i="2"/>
  <c r="BE153" i="2" s="1"/>
  <c r="K157" i="2"/>
  <c r="BE157" i="2" s="1"/>
  <c r="K159" i="2"/>
  <c r="BE159" i="2" s="1"/>
  <c r="BK161" i="2"/>
  <c r="BK163" i="2"/>
  <c r="K165" i="2"/>
  <c r="BE165" i="2" s="1"/>
  <c r="BK169" i="2"/>
  <c r="BK171" i="2"/>
  <c r="BK173" i="2"/>
  <c r="K177" i="2"/>
  <c r="BE177" i="2"/>
  <c r="K183" i="2"/>
  <c r="BE183" i="2"/>
  <c r="K185" i="2"/>
  <c r="BE185" i="2"/>
  <c r="K189" i="2"/>
  <c r="BE189" i="2"/>
  <c r="BK193" i="2"/>
  <c r="BK195" i="2"/>
  <c r="K197" i="2"/>
  <c r="BE197" i="2"/>
  <c r="K201" i="2"/>
  <c r="BE201" i="2"/>
  <c r="BK207" i="2"/>
  <c r="K211" i="2"/>
  <c r="BE211" i="2" s="1"/>
  <c r="BK215" i="2"/>
  <c r="BK217" i="2"/>
  <c r="BK223" i="2"/>
  <c r="K225" i="2"/>
  <c r="BE225" i="2"/>
  <c r="K227" i="2"/>
  <c r="BE227" i="2"/>
  <c r="BK229" i="2"/>
  <c r="BK231" i="2"/>
  <c r="K241" i="2"/>
  <c r="BE241" i="2"/>
  <c r="BK243" i="2"/>
  <c r="BK261" i="2"/>
  <c r="BK269" i="2"/>
  <c r="K279" i="2"/>
  <c r="BE279" i="2" s="1"/>
  <c r="BK285" i="2"/>
  <c r="BK289" i="2"/>
  <c r="BK303" i="2"/>
  <c r="K313" i="2"/>
  <c r="BE313" i="2"/>
  <c r="BK319" i="2"/>
  <c r="K333" i="2"/>
  <c r="BE333" i="2" s="1"/>
  <c r="K339" i="2"/>
  <c r="BE339" i="2" s="1"/>
  <c r="K351" i="2"/>
  <c r="BE351" i="2" s="1"/>
  <c r="K357" i="2"/>
  <c r="BE357" i="2" s="1"/>
  <c r="K377" i="2"/>
  <c r="BE377" i="2" s="1"/>
  <c r="K383" i="2"/>
  <c r="BE383" i="2" s="1"/>
  <c r="BK397" i="2"/>
  <c r="BK403" i="2"/>
  <c r="BK411" i="2"/>
  <c r="K419" i="2"/>
  <c r="BE419" i="2"/>
  <c r="K427" i="2"/>
  <c r="BE427" i="2"/>
  <c r="K433" i="2"/>
  <c r="BE433" i="2"/>
  <c r="BK441" i="2"/>
  <c r="BK447" i="2"/>
  <c r="BK453" i="2"/>
  <c r="K475" i="2"/>
  <c r="BE475" i="2" s="1"/>
  <c r="K483" i="2"/>
  <c r="BE483" i="2" s="1"/>
  <c r="BK497" i="2"/>
  <c r="K519" i="2"/>
  <c r="BE519" i="2"/>
  <c r="K539" i="2"/>
  <c r="BE539" i="2"/>
  <c r="BK567" i="2"/>
  <c r="K583" i="2"/>
  <c r="BE583" i="2" s="1"/>
  <c r="BK601" i="2"/>
  <c r="K619" i="2"/>
  <c r="BE619" i="2"/>
  <c r="BK633" i="2"/>
  <c r="K645" i="2"/>
  <c r="BE645" i="2" s="1"/>
  <c r="K663" i="2"/>
  <c r="BE663" i="2" s="1"/>
  <c r="BK681" i="2"/>
  <c r="K687" i="2"/>
  <c r="BE687" i="2"/>
  <c r="BK699" i="2"/>
  <c r="K707" i="2"/>
  <c r="BE707" i="2" s="1"/>
  <c r="K721" i="2"/>
  <c r="BE721" i="2" s="1"/>
  <c r="K727" i="2"/>
  <c r="BE727" i="2" s="1"/>
  <c r="K743" i="2"/>
  <c r="BE743" i="2" s="1"/>
  <c r="BK753" i="2"/>
  <c r="BK765" i="2"/>
  <c r="K783" i="2"/>
  <c r="BE783" i="2" s="1"/>
  <c r="K793" i="2"/>
  <c r="BE793" i="2" s="1"/>
  <c r="BK813" i="2"/>
  <c r="BK821" i="2"/>
  <c r="K833" i="2"/>
  <c r="BE833" i="2" s="1"/>
  <c r="K851" i="2"/>
  <c r="BE851" i="2" s="1"/>
  <c r="BK881" i="2"/>
  <c r="BK889" i="2"/>
  <c r="K899" i="2"/>
  <c r="BE899" i="2" s="1"/>
  <c r="K907" i="2"/>
  <c r="BE907" i="2"/>
  <c r="K917" i="2"/>
  <c r="BE917" i="2" s="1"/>
  <c r="K925" i="2"/>
  <c r="BE925" i="2"/>
  <c r="K937" i="2"/>
  <c r="BE937" i="2" s="1"/>
  <c r="K945" i="2"/>
  <c r="BE945" i="2"/>
  <c r="BK955" i="2"/>
  <c r="K965" i="2"/>
  <c r="BE965" i="2"/>
  <c r="BK975" i="2"/>
  <c r="K981" i="2"/>
  <c r="BE981" i="2" s="1"/>
  <c r="BK989" i="2"/>
  <c r="K999" i="2"/>
  <c r="BE999" i="2"/>
  <c r="K1005" i="2"/>
  <c r="BE1005" i="2"/>
  <c r="K1011" i="2"/>
  <c r="BE1011" i="2"/>
  <c r="BK1015" i="2"/>
  <c r="BK1023" i="2"/>
  <c r="K1035" i="2"/>
  <c r="BE1035" i="2"/>
  <c r="BK1057" i="2"/>
  <c r="BK1069" i="2"/>
  <c r="K1075" i="2"/>
  <c r="BE1075" i="2"/>
  <c r="BK1083" i="2"/>
  <c r="K1089" i="2"/>
  <c r="BE1089" i="2"/>
  <c r="K1095" i="2"/>
  <c r="BE1095" i="2" s="1"/>
  <c r="K1105" i="2"/>
  <c r="BE1105" i="2"/>
  <c r="BK1113" i="2"/>
  <c r="K1119" i="2"/>
  <c r="BE1119" i="2"/>
  <c r="BK1125" i="2"/>
  <c r="BK1131" i="2"/>
  <c r="K1145" i="2"/>
  <c r="BE1145" i="2"/>
  <c r="BK1153" i="2"/>
  <c r="BK1161" i="2"/>
  <c r="K1169" i="2"/>
  <c r="BE1169" i="2"/>
  <c r="K1177" i="2"/>
  <c r="BE1177" i="2"/>
  <c r="BK1187" i="2"/>
  <c r="BK1191" i="2"/>
  <c r="BK1201" i="2"/>
  <c r="K1207" i="2"/>
  <c r="BE1207" i="2" s="1"/>
  <c r="K1223" i="2"/>
  <c r="BE1223" i="2"/>
  <c r="K1241" i="2"/>
  <c r="BE1241" i="2" s="1"/>
  <c r="BK1251" i="2"/>
  <c r="K1261" i="2"/>
  <c r="BE1261" i="2"/>
  <c r="K1265" i="2"/>
  <c r="BE1265" i="2"/>
  <c r="K1275" i="2"/>
  <c r="BE1275" i="2"/>
  <c r="K1287" i="2"/>
  <c r="BE1287" i="2"/>
  <c r="BK1303" i="2"/>
  <c r="K1309" i="2"/>
  <c r="BE1309" i="2" s="1"/>
  <c r="BK1315" i="2"/>
  <c r="BK1323" i="2"/>
  <c r="K1337" i="2"/>
  <c r="BE1337" i="2" s="1"/>
  <c r="K1351" i="2"/>
  <c r="BE1351" i="2"/>
  <c r="BK1359" i="2"/>
  <c r="K1365" i="2"/>
  <c r="BE1365" i="2"/>
  <c r="K1375" i="2"/>
  <c r="BE1375" i="2"/>
  <c r="BK1389" i="2"/>
  <c r="BK1393" i="2"/>
  <c r="K1409" i="2"/>
  <c r="BE1409" i="2"/>
  <c r="BK1421" i="2"/>
  <c r="K1427" i="2"/>
  <c r="BE1427" i="2"/>
  <c r="K1447" i="2"/>
  <c r="BE1447" i="2" s="1"/>
  <c r="BK1463" i="2"/>
  <c r="K1471" i="2"/>
  <c r="BE1471" i="2"/>
  <c r="K1483" i="2"/>
  <c r="BE1483" i="2"/>
  <c r="K1495" i="2"/>
  <c r="BE1495" i="2"/>
  <c r="BK1499" i="2"/>
  <c r="BK1519" i="2"/>
  <c r="BK1525" i="2"/>
  <c r="K1535" i="2"/>
  <c r="BE1535" i="2" s="1"/>
  <c r="K1545" i="2"/>
  <c r="BE1545" i="2"/>
  <c r="K1553" i="2"/>
  <c r="BE1553" i="2" s="1"/>
  <c r="BK1559" i="2"/>
  <c r="BK1565" i="2"/>
  <c r="BK1579" i="2"/>
  <c r="K1587" i="2"/>
  <c r="BE1587" i="2"/>
  <c r="K1605" i="2"/>
  <c r="BE1605" i="2"/>
  <c r="K1615" i="2"/>
  <c r="BE1615" i="2"/>
  <c r="K1629" i="2"/>
  <c r="BE1629" i="2"/>
  <c r="K1641" i="2"/>
  <c r="BE1641" i="2"/>
  <c r="K1649" i="2"/>
  <c r="BE1649" i="2"/>
  <c r="BK1657" i="2"/>
  <c r="BK1673" i="2"/>
  <c r="K1677" i="2"/>
  <c r="BE1677" i="2"/>
  <c r="K1683" i="2"/>
  <c r="BE1683" i="2"/>
  <c r="K1689" i="2"/>
  <c r="BE1689" i="2"/>
  <c r="K1693" i="2"/>
  <c r="BE1693" i="2"/>
  <c r="K1699" i="2"/>
  <c r="BE1699" i="2"/>
  <c r="BK1705" i="2"/>
  <c r="BK1711" i="2"/>
  <c r="BK1719" i="2"/>
  <c r="BK1725" i="2"/>
  <c r="K1731" i="2"/>
  <c r="BE1731" i="2"/>
  <c r="K127" i="2"/>
  <c r="BE127" i="2"/>
  <c r="K143" i="2"/>
  <c r="BE143" i="2"/>
  <c r="BK175" i="2"/>
  <c r="BK187" i="2"/>
  <c r="K199" i="2"/>
  <c r="BE199" i="2"/>
  <c r="K209" i="2"/>
  <c r="BE209" i="2"/>
  <c r="BK221" i="2"/>
  <c r="K237" i="2"/>
  <c r="BE237" i="2" s="1"/>
  <c r="BK253" i="2"/>
  <c r="K267" i="2"/>
  <c r="BE267" i="2"/>
  <c r="BK293" i="2"/>
  <c r="BK311" i="2"/>
  <c r="BK347" i="2"/>
  <c r="K371" i="2"/>
  <c r="BE371" i="2" s="1"/>
  <c r="BK389" i="2"/>
  <c r="K407" i="2"/>
  <c r="BE407" i="2"/>
  <c r="F38" i="2"/>
  <c r="BC95" i="1"/>
  <c r="K38" i="3"/>
  <c r="AY96" i="1"/>
  <c r="K249" i="2"/>
  <c r="BE249" i="2" s="1"/>
  <c r="BK265" i="2"/>
  <c r="K277" i="2"/>
  <c r="BE277" i="2"/>
  <c r="BK283" i="2"/>
  <c r="BK295" i="2"/>
  <c r="BK301" i="2"/>
  <c r="BK309" i="2"/>
  <c r="BK317" i="2"/>
  <c r="BK323" i="2"/>
  <c r="BK329" i="2"/>
  <c r="K337" i="2"/>
  <c r="BE337" i="2" s="1"/>
  <c r="BK349" i="2"/>
  <c r="K359" i="2"/>
  <c r="BE359" i="2"/>
  <c r="K369" i="2"/>
  <c r="BE369" i="2"/>
  <c r="K381" i="2"/>
  <c r="BE381" i="2"/>
  <c r="BK391" i="2"/>
  <c r="K405" i="2"/>
  <c r="BE405" i="2"/>
  <c r="BK415" i="2"/>
  <c r="K421" i="2"/>
  <c r="BE421" i="2"/>
  <c r="BK425" i="2"/>
  <c r="BK435" i="2"/>
  <c r="BK449" i="2"/>
  <c r="K461" i="2"/>
  <c r="BE461" i="2"/>
  <c r="K487" i="2"/>
  <c r="BE487" i="2" s="1"/>
  <c r="K493" i="2"/>
  <c r="BE493" i="2"/>
  <c r="K523" i="2"/>
  <c r="BE523" i="2" s="1"/>
  <c r="K559" i="2"/>
  <c r="BE559" i="2"/>
  <c r="K573" i="2"/>
  <c r="BE573" i="2" s="1"/>
  <c r="BK585" i="2"/>
  <c r="K603" i="2"/>
  <c r="BE603" i="2"/>
  <c r="K623" i="2"/>
  <c r="BE623" i="2"/>
  <c r="K647" i="2"/>
  <c r="BE647" i="2"/>
  <c r="BK665" i="2"/>
  <c r="BK669" i="2"/>
  <c r="K683" i="2"/>
  <c r="BE683" i="2"/>
  <c r="BK689" i="2"/>
  <c r="K697" i="2"/>
  <c r="BE697" i="2"/>
  <c r="K703" i="2"/>
  <c r="BE703" i="2" s="1"/>
  <c r="K713" i="2"/>
  <c r="BE713" i="2"/>
  <c r="BK725" i="2"/>
  <c r="K735" i="2"/>
  <c r="BE735" i="2"/>
  <c r="K749" i="2"/>
  <c r="BE749" i="2"/>
  <c r="K763" i="2"/>
  <c r="BE763" i="2"/>
  <c r="K773" i="2"/>
  <c r="BE773" i="2"/>
  <c r="BK791" i="2"/>
  <c r="K811" i="2"/>
  <c r="BE811" i="2"/>
  <c r="BK819" i="2"/>
  <c r="K827" i="2"/>
  <c r="BE827" i="2"/>
  <c r="K841" i="2"/>
  <c r="BE841" i="2"/>
  <c r="K853" i="2"/>
  <c r="BE853" i="2"/>
  <c r="K875" i="2"/>
  <c r="BE875" i="2"/>
  <c r="BK885" i="2"/>
  <c r="BK891" i="2"/>
  <c r="K901" i="2"/>
  <c r="BE901" i="2"/>
  <c r="BK909" i="2"/>
  <c r="BK913" i="2"/>
  <c r="BK923" i="2"/>
  <c r="K935" i="2"/>
  <c r="BE935" i="2" s="1"/>
  <c r="K943" i="2"/>
  <c r="BE943" i="2"/>
  <c r="K949" i="2"/>
  <c r="BE949" i="2" s="1"/>
  <c r="K961" i="2"/>
  <c r="BE961" i="2"/>
  <c r="BK973" i="2"/>
  <c r="K977" i="2"/>
  <c r="BE977" i="2"/>
  <c r="K987" i="2"/>
  <c r="BE987" i="2"/>
  <c r="BK997" i="2"/>
  <c r="K1003" i="2"/>
  <c r="BE1003" i="2"/>
  <c r="K1009" i="2"/>
  <c r="BE1009" i="2" s="1"/>
  <c r="K1017" i="2"/>
  <c r="BE1017" i="2"/>
  <c r="BK1021" i="2"/>
  <c r="BK1031" i="2"/>
  <c r="K1041" i="2"/>
  <c r="BE1041" i="2"/>
  <c r="BK1061" i="2"/>
  <c r="K1073" i="2"/>
  <c r="BE1073" i="2"/>
  <c r="K1081" i="2"/>
  <c r="BE1081" i="2" s="1"/>
  <c r="BK1087" i="2"/>
  <c r="BK1093" i="2"/>
  <c r="BK1101" i="2"/>
  <c r="BK1111" i="2"/>
  <c r="BK1117" i="2"/>
  <c r="BK1123" i="2"/>
  <c r="BK1129" i="2"/>
  <c r="K1133" i="2"/>
  <c r="BE1133" i="2" s="1"/>
  <c r="BK1147" i="2"/>
  <c r="BK1151" i="2"/>
  <c r="K1159" i="2"/>
  <c r="BE1159" i="2" s="1"/>
  <c r="K1165" i="2"/>
  <c r="BE1165" i="2"/>
  <c r="K1175" i="2"/>
  <c r="BE1175" i="2" s="1"/>
  <c r="K1183" i="2"/>
  <c r="BE1183" i="2"/>
  <c r="K1193" i="2"/>
  <c r="BE1193" i="2" s="1"/>
  <c r="K1203" i="2"/>
  <c r="BE1203" i="2"/>
  <c r="K1211" i="2"/>
  <c r="BE1211" i="2" s="1"/>
  <c r="BK1229" i="2"/>
  <c r="K1243" i="2"/>
  <c r="BE1243" i="2"/>
  <c r="BK1249" i="2"/>
  <c r="BK1257" i="2"/>
  <c r="K1269" i="2"/>
  <c r="BE1269" i="2"/>
  <c r="BK1279" i="2"/>
  <c r="BK1293" i="2"/>
  <c r="K1305" i="2"/>
  <c r="BE1305" i="2"/>
  <c r="BK1313" i="2"/>
  <c r="K1321" i="2"/>
  <c r="BE1321" i="2"/>
  <c r="K1329" i="2"/>
  <c r="BE1329" i="2" s="1"/>
  <c r="K1343" i="2"/>
  <c r="BE1343" i="2"/>
  <c r="BK1355" i="2"/>
  <c r="BK1363" i="2"/>
  <c r="BK1379" i="2"/>
  <c r="K1385" i="2"/>
  <c r="BE1385" i="2"/>
  <c r="BK1399" i="2"/>
  <c r="K1417" i="2"/>
  <c r="BE1417" i="2"/>
  <c r="K1423" i="2"/>
  <c r="BE1423" i="2" s="1"/>
  <c r="BK1433" i="2"/>
  <c r="K1469" i="2"/>
  <c r="BE1469" i="2"/>
  <c r="K1485" i="2"/>
  <c r="BE1485" i="2"/>
  <c r="K1497" i="2"/>
  <c r="BE1497" i="2"/>
  <c r="K1515" i="2"/>
  <c r="BE1515" i="2"/>
  <c r="K1523" i="2"/>
  <c r="BE1523" i="2"/>
  <c r="BK1529" i="2"/>
  <c r="BK1537" i="2"/>
  <c r="K1547" i="2"/>
  <c r="BE1547" i="2"/>
  <c r="BK1555" i="2"/>
  <c r="BK1561" i="2"/>
  <c r="BK1571" i="2"/>
  <c r="BK1585" i="2"/>
  <c r="K1593" i="2"/>
  <c r="BE1593" i="2"/>
  <c r="BK1609" i="2"/>
  <c r="BK1627" i="2"/>
  <c r="BK1635" i="2"/>
  <c r="BK1647" i="2"/>
  <c r="K1655" i="2"/>
  <c r="BE1655" i="2"/>
  <c r="K1665" i="2"/>
  <c r="BE1665" i="2"/>
  <c r="BK1671" i="2"/>
  <c r="BK1679" i="2"/>
  <c r="BK1685" i="2"/>
  <c r="K1691" i="2"/>
  <c r="BE1691" i="2"/>
  <c r="K1697" i="2"/>
  <c r="BE1697" i="2" s="1"/>
  <c r="BK1703" i="2"/>
  <c r="BK1709" i="2"/>
  <c r="K1715" i="2"/>
  <c r="BE1715" i="2" s="1"/>
  <c r="K1723" i="2"/>
  <c r="BE1723" i="2"/>
  <c r="K1729" i="2"/>
  <c r="BE1729" i="2" s="1"/>
  <c r="K1735" i="2"/>
  <c r="BE1735" i="2"/>
  <c r="BK135" i="2"/>
  <c r="K155" i="2"/>
  <c r="BE155" i="2"/>
  <c r="K179" i="2"/>
  <c r="BE179" i="2"/>
  <c r="K191" i="2"/>
  <c r="BE191" i="2"/>
  <c r="K205" i="2"/>
  <c r="BE205" i="2"/>
  <c r="K219" i="2"/>
  <c r="BE219" i="2"/>
  <c r="BK245" i="2"/>
  <c r="BK251" i="2"/>
  <c r="BK257" i="2"/>
  <c r="BK275" i="2"/>
  <c r="BK305" i="2"/>
  <c r="K355" i="2"/>
  <c r="BE355" i="2" s="1"/>
  <c r="BK365" i="2"/>
  <c r="BK375" i="2"/>
  <c r="BK393" i="2"/>
  <c r="K413" i="2"/>
  <c r="BE413" i="2"/>
  <c r="BK459" i="2"/>
  <c r="BK469" i="2"/>
  <c r="K479" i="2"/>
  <c r="BE479" i="2"/>
  <c r="K505" i="2"/>
  <c r="BE505" i="2"/>
  <c r="BK507" i="2"/>
  <c r="BK513" i="2"/>
  <c r="BK535" i="2"/>
  <c r="K545" i="2"/>
  <c r="BE545" i="2" s="1"/>
  <c r="BK551" i="2"/>
  <c r="BK561" i="2"/>
  <c r="BK569" i="2"/>
  <c r="BK579" i="2"/>
  <c r="K595" i="2"/>
  <c r="BE595" i="2"/>
  <c r="BK599" i="2"/>
  <c r="K611" i="2"/>
  <c r="BE611" i="2"/>
  <c r="BK625" i="2"/>
  <c r="K639" i="2"/>
  <c r="BE639" i="2" s="1"/>
  <c r="BK655" i="2"/>
  <c r="BK673" i="2"/>
  <c r="K695" i="2"/>
  <c r="BE695" i="2" s="1"/>
  <c r="K711" i="2"/>
  <c r="BE711" i="2"/>
  <c r="BK731" i="2"/>
  <c r="K739" i="2"/>
  <c r="BE739" i="2"/>
  <c r="BK761" i="2"/>
  <c r="K775" i="2"/>
  <c r="BE775" i="2" s="1"/>
  <c r="BK787" i="2"/>
  <c r="BK799" i="2"/>
  <c r="BK829" i="2"/>
  <c r="K859" i="2"/>
  <c r="BE859" i="2"/>
  <c r="BK873" i="2"/>
  <c r="K895" i="2"/>
  <c r="BE895" i="2" s="1"/>
  <c r="BK903" i="2"/>
  <c r="BK933" i="2"/>
  <c r="K953" i="2"/>
  <c r="BE953" i="2" s="1"/>
  <c r="BK969" i="2"/>
  <c r="K985" i="2"/>
  <c r="BE985" i="2" s="1"/>
  <c r="K995" i="2"/>
  <c r="BE995" i="2"/>
  <c r="K1033" i="2"/>
  <c r="BE1033" i="2" s="1"/>
  <c r="K1047" i="2"/>
  <c r="BE1047" i="2"/>
  <c r="K1053" i="2"/>
  <c r="BE1053" i="2" s="1"/>
  <c r="BK1065" i="2"/>
  <c r="K1077" i="2"/>
  <c r="BE1077" i="2"/>
  <c r="K1103" i="2"/>
  <c r="BE1103" i="2" s="1"/>
  <c r="BK1135" i="2"/>
  <c r="K1143" i="2"/>
  <c r="BE1143" i="2"/>
  <c r="BK1171" i="2"/>
  <c r="K1195" i="2"/>
  <c r="BE1195" i="2"/>
  <c r="BK1213" i="2"/>
  <c r="BK1219" i="2"/>
  <c r="K1227" i="2"/>
  <c r="BE1227" i="2"/>
  <c r="K1235" i="2"/>
  <c r="BE1235" i="2" s="1"/>
  <c r="K1255" i="2"/>
  <c r="BE1255" i="2" s="1"/>
  <c r="K1285" i="2"/>
  <c r="BE1285" i="2" s="1"/>
  <c r="BK1291" i="2"/>
  <c r="K1301" i="2"/>
  <c r="BE1301" i="2" s="1"/>
  <c r="K1371" i="2"/>
  <c r="BE1371" i="2"/>
  <c r="K1381" i="2"/>
  <c r="BE1381" i="2" s="1"/>
  <c r="K1401" i="2"/>
  <c r="BE1401" i="2"/>
  <c r="K1425" i="2"/>
  <c r="BE1425" i="2" s="1"/>
  <c r="BK1449" i="2"/>
  <c r="BK1459" i="2"/>
  <c r="BK1477" i="2"/>
  <c r="BK1493" i="2"/>
  <c r="K1507" i="2"/>
  <c r="BE1507" i="2"/>
  <c r="BK1533" i="2"/>
  <c r="K1573" i="2"/>
  <c r="BE1573" i="2" s="1"/>
  <c r="K1577" i="2"/>
  <c r="BE1577" i="2"/>
  <c r="BK1583" i="2"/>
  <c r="BK1601" i="2"/>
  <c r="BK1613" i="2"/>
  <c r="K1619" i="2"/>
  <c r="BE1619" i="2" s="1"/>
  <c r="K1637" i="2"/>
  <c r="BE1637" i="2"/>
  <c r="BK481" i="2"/>
  <c r="BK525" i="2"/>
  <c r="K529" i="2"/>
  <c r="BE529" i="2"/>
  <c r="BK555" i="2"/>
  <c r="K615" i="2"/>
  <c r="BE615" i="2" s="1"/>
  <c r="K637" i="2"/>
  <c r="BE637" i="2"/>
  <c r="K653" i="2"/>
  <c r="BE653" i="2" s="1"/>
  <c r="BK745" i="2"/>
  <c r="K797" i="2"/>
  <c r="BE797" i="2"/>
  <c r="K837" i="2"/>
  <c r="BE837" i="2"/>
  <c r="K865" i="2"/>
  <c r="BE865" i="2"/>
  <c r="BK1333" i="2"/>
  <c r="BK1345" i="2"/>
  <c r="BK1353" i="2"/>
  <c r="K1415" i="2"/>
  <c r="BE1415" i="2" s="1"/>
  <c r="K1443" i="2"/>
  <c r="BE1443" i="2" s="1"/>
  <c r="BK1479" i="2"/>
  <c r="K1539" i="2"/>
  <c r="BE1539" i="2"/>
  <c r="K1563" i="2"/>
  <c r="BE1563" i="2" s="1"/>
  <c r="K1599" i="2"/>
  <c r="BE1599" i="2"/>
  <c r="BK1623" i="2"/>
  <c r="K1659" i="2"/>
  <c r="BE1659" i="2"/>
  <c r="K1059" i="2"/>
  <c r="BE1059" i="2" s="1"/>
  <c r="Q130" i="3" l="1"/>
  <c r="I96" i="3" s="1"/>
  <c r="K31" i="3" s="1"/>
  <c r="AS96" i="1" s="1"/>
  <c r="AS94" i="1" s="1"/>
  <c r="AK27" i="1" s="1"/>
  <c r="R134" i="3"/>
  <c r="J98" i="3" s="1"/>
  <c r="R130" i="3"/>
  <c r="J96" i="3"/>
  <c r="K32" i="3" s="1"/>
  <c r="AT96" i="1" s="1"/>
  <c r="AT94" i="1" s="1"/>
  <c r="AK28" i="1" s="1"/>
  <c r="I99" i="3"/>
  <c r="I97" i="3"/>
  <c r="J97" i="3"/>
  <c r="J99" i="3"/>
  <c r="BK134" i="3"/>
  <c r="K134" i="3"/>
  <c r="K98" i="3"/>
  <c r="BK126" i="2"/>
  <c r="K126" i="2" s="1"/>
  <c r="K96" i="2" s="1"/>
  <c r="BF94" i="1"/>
  <c r="W38" i="1"/>
  <c r="BC94" i="1"/>
  <c r="W35" i="1"/>
  <c r="BE94" i="1"/>
  <c r="W37" i="1"/>
  <c r="BD94" i="1"/>
  <c r="AZ94" i="1"/>
  <c r="BK130" i="3" l="1"/>
  <c r="K130" i="3"/>
  <c r="K96" i="3"/>
  <c r="K30" i="3" s="1"/>
  <c r="K30" i="2"/>
  <c r="BA94" i="1"/>
  <c r="W36" i="1"/>
  <c r="AY94" i="1"/>
  <c r="AK35" i="1" s="1"/>
  <c r="K105" i="2" l="1"/>
  <c r="BE105" i="2" s="1"/>
  <c r="F37" i="2" s="1"/>
  <c r="BB95" i="1" s="1"/>
  <c r="K109" i="3"/>
  <c r="K103" i="3"/>
  <c r="K33" i="3" s="1"/>
  <c r="K34" i="3" s="1"/>
  <c r="AG96" i="1" s="1"/>
  <c r="BE109" i="3" l="1"/>
  <c r="K37" i="3" s="1"/>
  <c r="AX96" i="1" s="1"/>
  <c r="AV96" i="1" s="1"/>
  <c r="K111" i="3"/>
  <c r="K99" i="2"/>
  <c r="K33" i="2" s="1"/>
  <c r="K34" i="2" s="1"/>
  <c r="AG95" i="1" s="1"/>
  <c r="K37" i="2"/>
  <c r="AX95" i="1" s="1"/>
  <c r="AV95" i="1" s="1"/>
  <c r="K43" i="3" l="1"/>
  <c r="K43" i="2"/>
  <c r="AN96" i="1"/>
  <c r="AN95" i="1"/>
  <c r="K107" i="2"/>
  <c r="F37" i="3"/>
  <c r="BB96" i="1"/>
  <c r="BB94" i="1"/>
  <c r="AX94" i="1" s="1"/>
  <c r="AG94" i="1"/>
  <c r="AK26" i="1"/>
  <c r="AG100" i="1" l="1"/>
  <c r="AV100" i="1"/>
  <c r="BY100" i="1" s="1"/>
  <c r="AV94" i="1"/>
  <c r="AG102" i="1"/>
  <c r="CD102" i="1"/>
  <c r="AG99" i="1"/>
  <c r="AV99" i="1"/>
  <c r="BY99" i="1" s="1"/>
  <c r="AG101" i="1"/>
  <c r="CD101" i="1"/>
  <c r="AN94" i="1" l="1"/>
  <c r="CD100" i="1"/>
  <c r="CD99" i="1"/>
  <c r="AN100" i="1"/>
  <c r="AV101" i="1"/>
  <c r="BY101" i="1" s="1"/>
  <c r="AN99" i="1"/>
  <c r="AG98" i="1"/>
  <c r="AK29" i="1"/>
  <c r="AV102" i="1"/>
  <c r="BY102" i="1" s="1"/>
  <c r="AK34" i="1" l="1"/>
  <c r="AK31" i="1"/>
  <c r="AN102" i="1"/>
  <c r="AG104" i="1"/>
  <c r="AN101" i="1"/>
  <c r="W34" i="1"/>
  <c r="AK40" i="1" l="1"/>
  <c r="AN98" i="1"/>
  <c r="AN104" i="1"/>
</calcChain>
</file>

<file path=xl/sharedStrings.xml><?xml version="1.0" encoding="utf-8"?>
<sst xmlns="http://schemas.openxmlformats.org/spreadsheetml/2006/main" count="16642" uniqueCount="3381">
  <si>
    <t>Export Komplet</t>
  </si>
  <si>
    <t/>
  </si>
  <si>
    <t>2.0</t>
  </si>
  <si>
    <t>ZAMOK</t>
  </si>
  <si>
    <t>False</t>
  </si>
  <si>
    <t>True</t>
  </si>
  <si>
    <t>{9740ffed-5bd3-411d-b42d-adefe77c5399}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</si>
  <si>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</si>
  <si>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</si>
  <si>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</si>
  <si>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</si>
  <si>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</si>
  <si>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</si>
  <si>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</si>
  <si>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</si>
  <si>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</si>
  <si>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</si>
  <si>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</si>
  <si>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elektronických dílů zabezpečovacího zařízení</t>
  </si>
  <si>
    <t>KSO:</t>
  </si>
  <si>
    <t>CC-CZ:</t>
  </si>
  <si>
    <t>Místo:</t>
  </si>
  <si>
    <t xml:space="preserve"> </t>
  </si>
  <si>
    <t>Datum:</t>
  </si>
  <si>
    <t>31. 5. 2020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</si>
  <si>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</si>
  <si>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</si>
  <si>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</si>
  <si>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</si>
  <si>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</si>
  <si>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</si>
  <si>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</si>
  <si>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</si>
  <si>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</si>
  <si>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</si>
  <si>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</si>
  <si>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</si>
  <si>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</si>
  <si>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</si>
  <si>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</si>
  <si>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</si>
  <si>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</si>
  <si>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</si>
  <si>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</si>
  <si>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</si>
  <si>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</si>
  <si>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</si>
  <si>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</si>
  <si>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</si>
  <si>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</si>
  <si>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</si>
  <si>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</si>
  <si>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</si>
  <si>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</si>
  <si>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</si>
  <si>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</si>
  <si>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</si>
  <si>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</si>
  <si>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</si>
  <si>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</si>
  <si>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</si>
  <si>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</si>
  <si>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</si>
  <si>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</si>
  <si>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</si>
  <si>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</si>
  <si>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</si>
  <si>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</si>
  <si>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</si>
  <si>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</si>
  <si>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</si>
  <si>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</si>
  <si>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</si>
  <si>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</si>
  <si>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</si>
  <si>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</si>
  <si>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</si>
  <si>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</si>
  <si>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</si>
  <si>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</si>
  <si>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</si>
  <si>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</si>
  <si>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</si>
  <si>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</si>
  <si>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</si>
  <si>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Oprava elektronických dílů</t>
  </si>
  <si>
    <t>STA</t>
  </si>
  <si>
    <t>1</t>
  </si>
  <si>
    <t>{c8dc3cc4-c36f-4575-a14d-027e411ad653}</t>
  </si>
  <si>
    <t>2</t>
  </si>
  <si>
    <t>PS02</t>
  </si>
  <si>
    <t>Vedlejší rozpočtové náklady</t>
  </si>
  <si>
    <t>{34cbf88a-d7e5-4c82-b841-da07774cebf3}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</si>
  <si>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</si>
  <si>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</si>
  <si>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</si>
  <si>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</si>
  <si>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</si>
  <si>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</si>
  <si>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</si>
  <si>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</si>
  <si>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</si>
  <si>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</si>
  <si>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</si>
  <si>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PS01 - Oprava elektronických dílů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</si>
  <si>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</si>
  <si>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</si>
  <si>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</si>
  <si>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</si>
  <si>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</si>
  <si>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</si>
  <si>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</si>
  <si>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</si>
  <si>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</si>
  <si>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</si>
  <si>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</si>
  <si>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</si>
  <si>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</si>
  <si>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</si>
  <si>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</si>
  <si>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</si>
  <si>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</si>
  <si>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</si>
  <si>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</si>
  <si>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</si>
  <si>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</si>
  <si>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</si>
  <si>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</si>
  <si>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</si>
  <si>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</si>
  <si>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</si>
  <si>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</si>
  <si>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</si>
  <si>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</si>
  <si>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</si>
  <si>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</si>
  <si>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</si>
  <si>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</si>
  <si>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</si>
  <si>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</si>
  <si>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</si>
  <si>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7593320480</t>
  </si>
  <si>
    <t>Prvky Ochrana přepěť.dvojnásob. DVPOKO 94 (HM0358239992986)</t>
  </si>
  <si>
    <t>kus</t>
  </si>
  <si>
    <t>Sborník UOŽI 01 2020</t>
  </si>
  <si>
    <t>8</t>
  </si>
  <si>
    <t>ROZPOCET</t>
  </si>
  <si>
    <t>4</t>
  </si>
  <si>
    <t>910643916</t>
  </si>
  <si>
    <t>PP</t>
  </si>
  <si>
    <t>7593320411</t>
  </si>
  <si>
    <t>Prvky Deska propojovací DP4 (CV755135003)</t>
  </si>
  <si>
    <t>128</t>
  </si>
  <si>
    <t>-1444146873</t>
  </si>
  <si>
    <t>595</t>
  </si>
  <si>
    <t>7592010500</t>
  </si>
  <si>
    <t>Kolové senzory a snímače počítačů náprav Snímač průjezdu kola PNS-03</t>
  </si>
  <si>
    <t>1599354287</t>
  </si>
  <si>
    <t>596</t>
  </si>
  <si>
    <t>310330629</t>
  </si>
  <si>
    <t>597</t>
  </si>
  <si>
    <t>7592010512</t>
  </si>
  <si>
    <t>Kolové senzory a snímače počítačů náprav Zapojovací skříňka 2 (1 počítací bod, 2 vstupy)PNS-03</t>
  </si>
  <si>
    <t>597939430</t>
  </si>
  <si>
    <t>598</t>
  </si>
  <si>
    <t>2070647122</t>
  </si>
  <si>
    <t>599</t>
  </si>
  <si>
    <t>7592010505</t>
  </si>
  <si>
    <t>Kolové senzory a snímače počítačů náprav Převodník signálů  PNS-03</t>
  </si>
  <si>
    <t>-191342067</t>
  </si>
  <si>
    <t>600</t>
  </si>
  <si>
    <t>7592010510</t>
  </si>
  <si>
    <t>Kolové senzory a snímače počítačů náprav Zapojovací skříňka 1 (1 počítací bod, 1 vstup)PNS-03</t>
  </si>
  <si>
    <t>-1779577860</t>
  </si>
  <si>
    <t>601</t>
  </si>
  <si>
    <t>1947150154</t>
  </si>
  <si>
    <t>602</t>
  </si>
  <si>
    <t>7592010514</t>
  </si>
  <si>
    <t>Kolové senzory a snímače počítačů náprav Zapojovací skříňka 3 (2 počítací body, 1 vstup)PNS-03</t>
  </si>
  <si>
    <t>1551669626</t>
  </si>
  <si>
    <t>603</t>
  </si>
  <si>
    <t>7592010516</t>
  </si>
  <si>
    <t>Kolové senzory a snímače počítačů náprav Zapojovací skříňka 2 (2 počítací body, 2 vstupy)PNS-03</t>
  </si>
  <si>
    <t>-1351402116</t>
  </si>
  <si>
    <t>604</t>
  </si>
  <si>
    <t>7592010522</t>
  </si>
  <si>
    <t>Kolové senzory a snímače počítačů náprav Upevňovací souprava PNS-03</t>
  </si>
  <si>
    <t>-167818588</t>
  </si>
  <si>
    <t>605</t>
  </si>
  <si>
    <t>7592010526</t>
  </si>
  <si>
    <t>Kolové senzory a snímače počítačů náprav Redukce na patu kolejnice  PNS-03</t>
  </si>
  <si>
    <t>-1060869621</t>
  </si>
  <si>
    <t>606</t>
  </si>
  <si>
    <t>7592010530</t>
  </si>
  <si>
    <t>Kolové senzory a snímače počítačů náprav Zkušební okolek PNS-03</t>
  </si>
  <si>
    <t>-1087392243</t>
  </si>
  <si>
    <t>607</t>
  </si>
  <si>
    <t>7592010602</t>
  </si>
  <si>
    <t>Kolové senzory a snímače počítačů náprav Kolový senzor AS</t>
  </si>
  <si>
    <t>814263773</t>
  </si>
  <si>
    <t>608</t>
  </si>
  <si>
    <t>7592500001</t>
  </si>
  <si>
    <t>Diagnostická zařízení Skříň základní výstroje 19'' pro zařízení DOZ, nebo diagnostické zařízení, osazená napájecí soustavou 230V.</t>
  </si>
  <si>
    <t>1844342158</t>
  </si>
  <si>
    <t>609</t>
  </si>
  <si>
    <t>7592500010</t>
  </si>
  <si>
    <t>Diagnostická zařízení Blok diagnostiky pro diagnostiku reléového PZS 42 vstupů, 8 výstupů</t>
  </si>
  <si>
    <t>488877084</t>
  </si>
  <si>
    <t>611</t>
  </si>
  <si>
    <t>7592500030</t>
  </si>
  <si>
    <t>Diagnostická zařízení Přenosové B-GSM S</t>
  </si>
  <si>
    <t>1218779560</t>
  </si>
  <si>
    <t>612</t>
  </si>
  <si>
    <t>7592500040</t>
  </si>
  <si>
    <t>Diagnostická zařízení Záznamové B2000-02 digitální vstupy</t>
  </si>
  <si>
    <t>-270113327</t>
  </si>
  <si>
    <t>613</t>
  </si>
  <si>
    <t>7592500050</t>
  </si>
  <si>
    <t>Diagnostická zařízení Záznamové B2000-12 dig. a analog. vstupy</t>
  </si>
  <si>
    <t>-857126323</t>
  </si>
  <si>
    <t>617</t>
  </si>
  <si>
    <t>7592500090</t>
  </si>
  <si>
    <t>Diagnostická zařízení Záznamové MEDIS</t>
  </si>
  <si>
    <t>1357092656</t>
  </si>
  <si>
    <t>618</t>
  </si>
  <si>
    <t>7592500100</t>
  </si>
  <si>
    <t>Diagnostická zařízení Skříň DISTA malá (celkem 11 desek) ST00 219</t>
  </si>
  <si>
    <t>1385248266</t>
  </si>
  <si>
    <t>619</t>
  </si>
  <si>
    <t>7592500110</t>
  </si>
  <si>
    <t>Diagnostická zařízení Skříň DISTA velká (celkem 20 desek) ST00 220</t>
  </si>
  <si>
    <t>-190930360</t>
  </si>
  <si>
    <t>620</t>
  </si>
  <si>
    <t>7592500114</t>
  </si>
  <si>
    <t>Diagnostická zařízení Ústředna měřící MÚ DISTA 144TE-velká</t>
  </si>
  <si>
    <t>-891309054</t>
  </si>
  <si>
    <t>621</t>
  </si>
  <si>
    <t>7592500115</t>
  </si>
  <si>
    <t>Diagnostická zařízení Ústředna měřící MU DISTA 63TE-malá (CV805415050)</t>
  </si>
  <si>
    <t>1683761789</t>
  </si>
  <si>
    <t>622</t>
  </si>
  <si>
    <t>7592500120</t>
  </si>
  <si>
    <t>Diagnostická zařízení Desky zdroje 5,5 A ST00 221</t>
  </si>
  <si>
    <t>-948122926</t>
  </si>
  <si>
    <t>623</t>
  </si>
  <si>
    <t>7592500130</t>
  </si>
  <si>
    <t>Diagnostická zařízení Deska procesorové jednotky ST00 222</t>
  </si>
  <si>
    <t>-284754697</t>
  </si>
  <si>
    <t>624</t>
  </si>
  <si>
    <t>7592500140</t>
  </si>
  <si>
    <t>Diagnostická zařízení DISTA - deska modemu DSL</t>
  </si>
  <si>
    <t>1531313378</t>
  </si>
  <si>
    <t>625</t>
  </si>
  <si>
    <t>7592500142</t>
  </si>
  <si>
    <t>Diagnostická zařízení DISTA - deska MISP (HM0374215999030)</t>
  </si>
  <si>
    <t>-1733750471</t>
  </si>
  <si>
    <t>626</t>
  </si>
  <si>
    <t>7592500144</t>
  </si>
  <si>
    <t>Diagnostická zařízení DISTA - deska RIS (HM0374215999017)</t>
  </si>
  <si>
    <t>-1658647462</t>
  </si>
  <si>
    <t>627</t>
  </si>
  <si>
    <t>7592500146</t>
  </si>
  <si>
    <t>Diagnostická zařízení Propojka PRO-MR 4/2 k propojení měř. desek MIS s deskami RIS systému DISTA (HM0374215999025)</t>
  </si>
  <si>
    <t>346509877</t>
  </si>
  <si>
    <t>628</t>
  </si>
  <si>
    <t>7592500148</t>
  </si>
  <si>
    <t>Diagnostická zařízení Propojovací deska  PRO-MR.4/4 měřící ústředny DISTA</t>
  </si>
  <si>
    <t>1646421844</t>
  </si>
  <si>
    <t>629</t>
  </si>
  <si>
    <t>7592500149</t>
  </si>
  <si>
    <t>Diagnostická zařízení Propojovací deska  PRO-MR.8/8 měřící ústředny DISTA</t>
  </si>
  <si>
    <t>1421719506</t>
  </si>
  <si>
    <t>630</t>
  </si>
  <si>
    <t>7592500150</t>
  </si>
  <si>
    <t>Diagnostická zařízení Deska měření AC a DC napětí ST00 223</t>
  </si>
  <si>
    <t>-1135996464</t>
  </si>
  <si>
    <t>631</t>
  </si>
  <si>
    <t>7592500160</t>
  </si>
  <si>
    <t>Diagnostická zařízení Deska kontroly kontaktů ST00 224</t>
  </si>
  <si>
    <t>1772176669</t>
  </si>
  <si>
    <t>632</t>
  </si>
  <si>
    <t>7592500170</t>
  </si>
  <si>
    <t>Diagnostická zařízení Deska snímání kódování kol. obvodů ST00 225</t>
  </si>
  <si>
    <t>-1194273522</t>
  </si>
  <si>
    <t>634</t>
  </si>
  <si>
    <t>7592500190</t>
  </si>
  <si>
    <t>Diagnostická zařízení Deska měř.izol.odporů přepínací ST00 227</t>
  </si>
  <si>
    <t>1734170176</t>
  </si>
  <si>
    <t>635</t>
  </si>
  <si>
    <t>7592500200</t>
  </si>
  <si>
    <t>Diagnostická zařízení Deska pro rozšíření vstupů MIS/MISP ST00 228</t>
  </si>
  <si>
    <t>-1727662742</t>
  </si>
  <si>
    <t>636</t>
  </si>
  <si>
    <t>7592500205</t>
  </si>
  <si>
    <t>Diagnostická zařízení Vodící lišty pro zasunutí desek systému DISTA do skříně (VODITKO 64560-078) (HM0374995000399)</t>
  </si>
  <si>
    <t>1756215709</t>
  </si>
  <si>
    <t>637</t>
  </si>
  <si>
    <t>7592500210</t>
  </si>
  <si>
    <t>Diagnostická zařízení Elektronické záznamové zařízení EZZ 02</t>
  </si>
  <si>
    <t>986546050</t>
  </si>
  <si>
    <t>638</t>
  </si>
  <si>
    <t>7592500220</t>
  </si>
  <si>
    <t>Diagnostická zařízení Elektronické záznamové zařízení EZZ 02P s GSM terminálem</t>
  </si>
  <si>
    <t>1344964770</t>
  </si>
  <si>
    <t>639</t>
  </si>
  <si>
    <t>7592500240</t>
  </si>
  <si>
    <t>Diagnostická zařízení Zadní deska ABE1 pro připojení diagnostiky - kanál 1 (HM0404802539002)</t>
  </si>
  <si>
    <t>1322985579</t>
  </si>
  <si>
    <t>640</t>
  </si>
  <si>
    <t>7592500245</t>
  </si>
  <si>
    <t>Diagnostická zařízení Zadní deska ABE1 pro připojení diagnostiky - kanál 2 (HM0404802539003)</t>
  </si>
  <si>
    <t>1805650444</t>
  </si>
  <si>
    <t>641</t>
  </si>
  <si>
    <t>7592500250</t>
  </si>
  <si>
    <t>Diagnostická zařízení Expanzní deska systémové komunikační sběrnice ABE1 HM0404802525014)</t>
  </si>
  <si>
    <t>16902580</t>
  </si>
  <si>
    <t>642</t>
  </si>
  <si>
    <t>7592500255</t>
  </si>
  <si>
    <t>Diagnostická zařízení Oddělovací deska ABE1 pro diagnostiku (HM0404802899001)</t>
  </si>
  <si>
    <t>-1343925145</t>
  </si>
  <si>
    <t>643</t>
  </si>
  <si>
    <t>7592500260</t>
  </si>
  <si>
    <t>Diagnostická zařízení Propojovací kabel ABE1 kanál 1 a kanál 2 (HM0404802935069)</t>
  </si>
  <si>
    <t>-443916090</t>
  </si>
  <si>
    <t>644</t>
  </si>
  <si>
    <t>7592500265</t>
  </si>
  <si>
    <t>Diagnostická zařízení Propojovací kabel ABE1 - LDS (HM0404802935068)</t>
  </si>
  <si>
    <t>-1318114447</t>
  </si>
  <si>
    <t>645</t>
  </si>
  <si>
    <t>7592500305</t>
  </si>
  <si>
    <t>Diagnostická zařízení Server DLS - předepsaná sestava PC v rack skříni pro průmyslové použití s funcí místního serveru systému LDS (CV805415127)</t>
  </si>
  <si>
    <t>-1753281098</t>
  </si>
  <si>
    <t>646</t>
  </si>
  <si>
    <t>7592500306</t>
  </si>
  <si>
    <t>Diagnostická zařízení Příbal pro DLS/RI1203H k použití s počítačem DLS CV805415027 v lokálním diagnostickém systému LDS (CV805415028)</t>
  </si>
  <si>
    <t>1360350341</t>
  </si>
  <si>
    <t>647</t>
  </si>
  <si>
    <t>7592500325</t>
  </si>
  <si>
    <t>Diagnostická zařízení Předepsaná sestava PC s funkcí místního DLA počítače systému LDS (CV805415230)</t>
  </si>
  <si>
    <t>-1560581256</t>
  </si>
  <si>
    <t>648</t>
  </si>
  <si>
    <t>7592500350</t>
  </si>
  <si>
    <t>Diagnostická zařízení Teploměr pro připojení na RS485, do vnitřních prostor, rozsah měřených teplot -25 až +70 °C, komunikační protokol LDS (HM0404219991716)</t>
  </si>
  <si>
    <t>437515807</t>
  </si>
  <si>
    <t>649</t>
  </si>
  <si>
    <t>7592500355</t>
  </si>
  <si>
    <t>Diagnostická zařízení Jednotka upínacích odporů pro linky komunikace RS422 nebo RS485 - modul DMS-RU (CV805425020)</t>
  </si>
  <si>
    <t>692942454</t>
  </si>
  <si>
    <t>650</t>
  </si>
  <si>
    <t>7592500360</t>
  </si>
  <si>
    <t>Diagnostická zařízení Převodník 4xRS422/RS485 na Ethernet NPORT 5430 - pro převod linek RS422 nebo RS485 periferních zařízení systému DMS na komunikaci Ethernet pro komunikaci těchto periferních zařízení se serverem LDS (HM0403299995430)</t>
  </si>
  <si>
    <t>1404260209</t>
  </si>
  <si>
    <t>651</t>
  </si>
  <si>
    <t>7592500365</t>
  </si>
  <si>
    <t>Diagnostická zařízení Sada GSM 2 (LDS) ke komunikaci s nadřízeným systémem bezdrátovým přenosem, 1 x SIM karta, rozhraní Ethernet</t>
  </si>
  <si>
    <t>1265739199</t>
  </si>
  <si>
    <t>653</t>
  </si>
  <si>
    <t>7592500410</t>
  </si>
  <si>
    <t>Diagnostická zařízení SW Oracle</t>
  </si>
  <si>
    <t>783340409</t>
  </si>
  <si>
    <t>654</t>
  </si>
  <si>
    <t>7592500415</t>
  </si>
  <si>
    <t>Diagnostická zařízení SW systémový pro diagnostiku DLS moduly</t>
  </si>
  <si>
    <t>-545744971</t>
  </si>
  <si>
    <t>655</t>
  </si>
  <si>
    <t>7592500420</t>
  </si>
  <si>
    <t>Diagnostická zařízení SW systémový pro diagnostiku DLA jádro</t>
  </si>
  <si>
    <t>1772924314</t>
  </si>
  <si>
    <t>656</t>
  </si>
  <si>
    <t>7592500425</t>
  </si>
  <si>
    <t>Diagnostická zařízení SW systémový pro diagnostiku DLA moduly</t>
  </si>
  <si>
    <t>-602798050</t>
  </si>
  <si>
    <t>657</t>
  </si>
  <si>
    <t>7592500430</t>
  </si>
  <si>
    <t>Diagnostická zařízení SW adresný pro DXC, BRIDGE, MODEMY</t>
  </si>
  <si>
    <t>-369389181</t>
  </si>
  <si>
    <t>658</t>
  </si>
  <si>
    <t>7592500435</t>
  </si>
  <si>
    <t>Diagnostická zařízení SW adresný diagnostický LDS jádro - základní konfigurace</t>
  </si>
  <si>
    <t>-1336795253</t>
  </si>
  <si>
    <t>659</t>
  </si>
  <si>
    <t>7592500440</t>
  </si>
  <si>
    <t>Diagnostická zařízení SW adresný diagnostický LDS moduly rozhraní</t>
  </si>
  <si>
    <t>877579883</t>
  </si>
  <si>
    <t>660</t>
  </si>
  <si>
    <t>7592500505</t>
  </si>
  <si>
    <t>Diagnostická zařízení Pracoviště diagnostiky D-Sig  - položka obsahuje PC, klávesnici, myš, Westermo modem, SW D_sig</t>
  </si>
  <si>
    <t>-1509317285</t>
  </si>
  <si>
    <t>661</t>
  </si>
  <si>
    <t>7592500515</t>
  </si>
  <si>
    <t>Diagnostická zařízení Skříňka diagnostiky D-Sig místní přístup - položka obsahuje PC s WINe, USB pamět 2G, dveřní dotek magnetický,teploměr, skříň D_sig, SW PK_USB_IN</t>
  </si>
  <si>
    <t>-555184473</t>
  </si>
  <si>
    <t>662</t>
  </si>
  <si>
    <t>7592500520</t>
  </si>
  <si>
    <t>Diagnostická zařízení Skříňka diagnostiky D-Sig dálkový  přístup - položka obsahuje obsahuje PC s WINe, USB pamět 2G, Westermo modem, dveřní dotek magnetický, teploměr, skříň D_sig, SW PK_USB_IN</t>
  </si>
  <si>
    <t>599030574</t>
  </si>
  <si>
    <t>663</t>
  </si>
  <si>
    <t>7592520010</t>
  </si>
  <si>
    <t>Dálková diagnostika DDTS ŽDC, Integrační koncentrátor s konfigurací min. 2x RS xxx, min. 2x ethernet 10/100/1000 MBit, USB, napájení 9-36 V DC, s funkcí konverze SNMPv3 na ČSN EN 60870-5-104 v průmyslovém provedení dle technických podmínek SŽDC</t>
  </si>
  <si>
    <t>-829394883</t>
  </si>
  <si>
    <t>664</t>
  </si>
  <si>
    <t>7592520015</t>
  </si>
  <si>
    <t>Dálková diagnostika DDTS ŽDC, Řídicí stanice PLC, DI ? 24, DO ? 24, AI ? 12, RS 485, ethernet, pro montáž na panel nebo DIN</t>
  </si>
  <si>
    <t>-541866620</t>
  </si>
  <si>
    <t>665</t>
  </si>
  <si>
    <t>7592520017</t>
  </si>
  <si>
    <t>Dálková diagnostika DDTS ŽDC, Řídicí stanice PLC, DI ? 48, DO ? 48, AI ? 24, RS 485, ethernet, pro montáž na panel nebo DIN</t>
  </si>
  <si>
    <t>1702436746</t>
  </si>
  <si>
    <t>666</t>
  </si>
  <si>
    <t>7592520019</t>
  </si>
  <si>
    <t>Dálková diagnostika DDTS ŽDC, Řídicí stanice PLC, DI ? 96, DO ? 96, AI ? 48, RS 485, ethernet, pro montáž na panel nebo DIN</t>
  </si>
  <si>
    <t>2022767026</t>
  </si>
  <si>
    <t>667</t>
  </si>
  <si>
    <t>7592520025</t>
  </si>
  <si>
    <t>Dálková diagnostika DDTS ŽDC, Karta analogová X20AI2437 analog 2xI, 4..20 mA, 16 Bit, isolate</t>
  </si>
  <si>
    <t>1290970906</t>
  </si>
  <si>
    <t>668</t>
  </si>
  <si>
    <t>7592520030</t>
  </si>
  <si>
    <t>Dálková diagnostika DDTS ŽDC, Karta X20BB80 bus controller base</t>
  </si>
  <si>
    <t>-2093146825</t>
  </si>
  <si>
    <t>669</t>
  </si>
  <si>
    <t>7592520035</t>
  </si>
  <si>
    <t>Dálková diagnostika DDTS ŽDC, Karta X20BC0087 bus controller Modbus/TCP</t>
  </si>
  <si>
    <t>697690382</t>
  </si>
  <si>
    <t>670</t>
  </si>
  <si>
    <t>7592520040</t>
  </si>
  <si>
    <t>Dálková diagnostika DDTS ŽDC, Karta X20BM11 Bus Module with Power Bus connection</t>
  </si>
  <si>
    <t>1721791972</t>
  </si>
  <si>
    <t>671</t>
  </si>
  <si>
    <t>7592520045</t>
  </si>
  <si>
    <t>Dálková diagnostika DDTS ŽDC, Karta X20DI9371 digital 12xI, 24V, Sink, 1 Wire</t>
  </si>
  <si>
    <t>-469050668</t>
  </si>
  <si>
    <t>672</t>
  </si>
  <si>
    <t>7592520050</t>
  </si>
  <si>
    <t>Dálková diagnostika DDTS ŽDC, Karta X20DO9322 digital 12xO, 24V 0.5A, Source, 1 W</t>
  </si>
  <si>
    <t>-1794918493</t>
  </si>
  <si>
    <t>673</t>
  </si>
  <si>
    <t>7592520055</t>
  </si>
  <si>
    <t>Dálková diagnostika DDTS ŽDC, Karta X20PS9400 BC supply, 24 V, bus supply</t>
  </si>
  <si>
    <t>-1732240143</t>
  </si>
  <si>
    <t>674</t>
  </si>
  <si>
    <t>7592520060</t>
  </si>
  <si>
    <t>Dálková diagnostika DDTS ŽDC, Karta X20TB12 standard terminal block 12x</t>
  </si>
  <si>
    <t>-1694363651</t>
  </si>
  <si>
    <t>675</t>
  </si>
  <si>
    <t>7592520065</t>
  </si>
  <si>
    <t>Dálková diagnostika DDTS ŽDC, Karta UR20-FBC-MOD-TCP U-Remote I/O fieldbus coupler, IP20, ethernet, Modbus/TCP</t>
  </si>
  <si>
    <t>-1445931747</t>
  </si>
  <si>
    <t>676</t>
  </si>
  <si>
    <t>7592520070</t>
  </si>
  <si>
    <t>Dálková diagnostika DDTS ŽDC, Karta UR20-4AI-UI-16 U-Remote I/O, IP20, 4kanálové, analogové signály, vstup, Proud/napětí, 16 Bit</t>
  </si>
  <si>
    <t>-3616577</t>
  </si>
  <si>
    <t>677</t>
  </si>
  <si>
    <t>7592520075</t>
  </si>
  <si>
    <t>Dálková diagnostika DDTS ŽDC, Karta UR20-16DO-P U-Remote I/O, IP20, digitální signály, výstup, 16kanálové</t>
  </si>
  <si>
    <t>1462657609</t>
  </si>
  <si>
    <t>678</t>
  </si>
  <si>
    <t>7592520080</t>
  </si>
  <si>
    <t>Dálková diagnostika DDTS ŽDC, Karta UR20-16DI-P U-Remote I/O, IP20, digitální signály, vstup, 16kanálové</t>
  </si>
  <si>
    <t>779463820</t>
  </si>
  <si>
    <t>679</t>
  </si>
  <si>
    <t>7592520085</t>
  </si>
  <si>
    <t>Dálková diagnostika DDTS ŽDC, Převodník s rozhraním M-Bus/ethernet (pro max. 15 zař.)</t>
  </si>
  <si>
    <t>1163327843</t>
  </si>
  <si>
    <t>680</t>
  </si>
  <si>
    <t>7592520090</t>
  </si>
  <si>
    <t>Dálková diagnostika DDTS ŽDC, Modul vyhodnocení výpadku napětí</t>
  </si>
  <si>
    <t>709008662</t>
  </si>
  <si>
    <t>681</t>
  </si>
  <si>
    <t>7592520095</t>
  </si>
  <si>
    <t>Dálková diagnostika DDTS ŽDC, Snímač teploty s výstupem 4-20mA</t>
  </si>
  <si>
    <t>900974579</t>
  </si>
  <si>
    <t>682</t>
  </si>
  <si>
    <t>7592520100</t>
  </si>
  <si>
    <t>Dálková diagnostika DDTS ŽDC, Snímač teploty a vlhkosti s výstupem 4-20mA</t>
  </si>
  <si>
    <t>-295252976</t>
  </si>
  <si>
    <t>683</t>
  </si>
  <si>
    <t>7592520105</t>
  </si>
  <si>
    <t>Dálková diagnostika DDTS ŽDC, Sestava pro PZZ - PLC s jednou vstupní kartou (12 vstupů) pro implemenatci dveřních kontaktů (popř. jiných čidel) přejezdových technologických domků</t>
  </si>
  <si>
    <t>1868116929</t>
  </si>
  <si>
    <t>684</t>
  </si>
  <si>
    <t>7592520110</t>
  </si>
  <si>
    <t>Dálková diagnostika DDTS ŽDC, Komunikační převodník s konfigurací min. 1x RS 422/485/232, 1x ethernet 10/100 MBit, napájení 12-48 V DC, pro max. 15 podružných zařízení</t>
  </si>
  <si>
    <t>176424786</t>
  </si>
  <si>
    <t>685</t>
  </si>
  <si>
    <t>7592520115</t>
  </si>
  <si>
    <t>Dálková diagnostika DDTS ŽDC, Integrační server 19“ provedení 2U s konfigurací dle TZ, min. dle technických podmínek SŽDC k systému DDTS ŽDC,  3 x rozhraní ethernet 1000 Mbit / 1 Gb, 2 x napájecí zdroj, napájení 230 V AC</t>
  </si>
  <si>
    <t>1532716285</t>
  </si>
  <si>
    <t>686</t>
  </si>
  <si>
    <t>7592520120</t>
  </si>
  <si>
    <t>Dálková diagnostika DDTS ŽDC, Terminálový server 19“ provedení 1U  s konfigurací dle TZ, min. dle technických podmínek SŽDC k systému DDTS ŽDC, 3 x rozhraní ethernet 1000 Mbit / 1 Gb, 2 x napájecí zdroj Hot Plug, napájení 230 V AC</t>
  </si>
  <si>
    <t>-376081317</t>
  </si>
  <si>
    <t>687</t>
  </si>
  <si>
    <t>7592520125</t>
  </si>
  <si>
    <t>Dálková diagnostika DDTS ŽDC, Licenční SW pro TeS - systémové a programové vybavení nového ternimálového serveru TeS</t>
  </si>
  <si>
    <t>2054445410</t>
  </si>
  <si>
    <t>688</t>
  </si>
  <si>
    <t>7592520130</t>
  </si>
  <si>
    <t>Dálková diagnostika DDTS ŽDC, Klientské pracoviště stacionární s konfigurací dle TZ, min. dle technických podmínek SŽDC k systému DDTS ŽDC, rozhraní ethernet 100 Mbit / 1 Gb, napájení 230 V AC, monitor LCD s min. úhlopříčkou 22"</t>
  </si>
  <si>
    <t>-1681062054</t>
  </si>
  <si>
    <t>689</t>
  </si>
  <si>
    <t>7592520135</t>
  </si>
  <si>
    <t>Dálková diagnostika DDTS ŽDC, Licenční SW pro stacionárního klienta - kompletní systémové a programové vybavení nového stacionárního klientského pracoviště</t>
  </si>
  <si>
    <t>1590172873</t>
  </si>
  <si>
    <t>690</t>
  </si>
  <si>
    <t>7592520140</t>
  </si>
  <si>
    <t>Dálková diagnostika DDTS ŽDC, Klientské pracoviště mobilní s konfigurací dle TZ, min. dle technických podmínek SŽDC k systému DDTS ŽDC, rozhraní ethernet 100 Mbit / 1 Gb, napájení 230 V AC, monitor LCD s min. úhlopříčkou 14-16"</t>
  </si>
  <si>
    <t>404480667</t>
  </si>
  <si>
    <t>691</t>
  </si>
  <si>
    <t>7592520145</t>
  </si>
  <si>
    <t>Dálková diagnostika DDTS ŽDC, Liceční SW pro klientské pracoviště tenkého klienta s konfigurací dle TZ, min. dle technických podmínek SŽDC k systému DDTS ŽDC</t>
  </si>
  <si>
    <t>815238435</t>
  </si>
  <si>
    <t>692</t>
  </si>
  <si>
    <t>7592520150</t>
  </si>
  <si>
    <t>Dálková diagnostika DDTS ŽDC, Licenční SW pro mobilního (tlustého) klienta s konfigurací dle TZ, min. dle technických podmínek SŽDC k systému DDTS ŽDC</t>
  </si>
  <si>
    <t>1828882256</t>
  </si>
  <si>
    <t>693</t>
  </si>
  <si>
    <t>7592520155</t>
  </si>
  <si>
    <t>Dálková diagnostika DDTS ŽDC, Licenční SW pro klienta v DTTZ - aplikační a programové vybavení dotykového terminálu telefonního zapojavače, pracoviště dispečera</t>
  </si>
  <si>
    <t>718839102</t>
  </si>
  <si>
    <t>694</t>
  </si>
  <si>
    <t>7592520160</t>
  </si>
  <si>
    <t>Dálková diagnostika DDTS ŽDC, Aplikační a systémový SW pro InS - systémové a programové vybavení nového integračního serveru InS</t>
  </si>
  <si>
    <t>1581327791</t>
  </si>
  <si>
    <t>695</t>
  </si>
  <si>
    <t>7592600010</t>
  </si>
  <si>
    <t>Počítače, SW Trezor zadávacích počítačů I TZP pravý (HM0404219990231)</t>
  </si>
  <si>
    <t>807991043</t>
  </si>
  <si>
    <t>696</t>
  </si>
  <si>
    <t>7592600020</t>
  </si>
  <si>
    <t>Počítače, SW Trezor zadávacích počítačů II TZP levý (HM0404219990232)</t>
  </si>
  <si>
    <t>1945626499</t>
  </si>
  <si>
    <t>697</t>
  </si>
  <si>
    <t>7592600030</t>
  </si>
  <si>
    <t>Počítače, SW Trezor zadávacích počítačů III TZP levý upravený (HM0404219990233)</t>
  </si>
  <si>
    <t>-682697634</t>
  </si>
  <si>
    <t>698</t>
  </si>
  <si>
    <t>7592600040</t>
  </si>
  <si>
    <t>Počítače, SW Trezor zadávacích počítačů V TZP pravý upravený (HM0404219990234)</t>
  </si>
  <si>
    <t>690704180</t>
  </si>
  <si>
    <t>699</t>
  </si>
  <si>
    <t>7592600050</t>
  </si>
  <si>
    <t>Počítače, SW Bezpečný elektronický časový soubor BEČS-05</t>
  </si>
  <si>
    <t>381129985</t>
  </si>
  <si>
    <t>700</t>
  </si>
  <si>
    <t>7592600060</t>
  </si>
  <si>
    <t>Počítače, SW Přístrojová skříňka pro 2 ks BEČS-05</t>
  </si>
  <si>
    <t>-7657997</t>
  </si>
  <si>
    <t>701</t>
  </si>
  <si>
    <t>7592600070</t>
  </si>
  <si>
    <t>Počítače, SW Počítač - PC klient pro klientské pracoviště kamerového systému</t>
  </si>
  <si>
    <t>-623020902</t>
  </si>
  <si>
    <t>702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</si>
  <si>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</si>
  <si>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</si>
  <si>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-717565382</t>
  </si>
  <si>
    <t>703</t>
  </si>
  <si>
    <t>7592600105</t>
  </si>
  <si>
    <t>Počítače, SW Total commander   software</t>
  </si>
  <si>
    <t>-1866355622</t>
  </si>
  <si>
    <t>704</t>
  </si>
  <si>
    <t>7592600120</t>
  </si>
  <si>
    <t>Počítače, SW Základní SW graficko-technologické nadstavby zabezpečovacího zařízení s přenosem čísel vlaků, určené k podpoře řízení dopravních procesů (GTN)</t>
  </si>
  <si>
    <t>871809969</t>
  </si>
  <si>
    <t>705</t>
  </si>
  <si>
    <t>7592600122</t>
  </si>
  <si>
    <t>Počítače, SW Adresný SW graficko-technologické nadstavby zabezpečovacího zařízení s přenosem čísel vlaků, určené k podpoře řízení dopravních procesů (GTN) pro jedno vlakové číslo.</t>
  </si>
  <si>
    <t>1007336946</t>
  </si>
  <si>
    <t>706</t>
  </si>
  <si>
    <t>7592600190</t>
  </si>
  <si>
    <t>Počítače, SW Technologické PC</t>
  </si>
  <si>
    <t>1070603279</t>
  </si>
  <si>
    <t>707</t>
  </si>
  <si>
    <t>7592600205</t>
  </si>
  <si>
    <t>Počítače, SW Vyhodnocovací PC</t>
  </si>
  <si>
    <t>-1470959821</t>
  </si>
  <si>
    <t>708</t>
  </si>
  <si>
    <t>7592600210</t>
  </si>
  <si>
    <t>Počítače, SW Klávesnice pro ovládání počítače, USB.</t>
  </si>
  <si>
    <t>-598538376</t>
  </si>
  <si>
    <t>709</t>
  </si>
  <si>
    <t>7592600211</t>
  </si>
  <si>
    <t>Počítače, SW Myš pro ovládání počítače, bezdrátová.</t>
  </si>
  <si>
    <t>2050719673</t>
  </si>
  <si>
    <t>710</t>
  </si>
  <si>
    <t>7592600221</t>
  </si>
  <si>
    <t>Počítače, SW Kabel USB 2.0 A/B 1,8 m (HM0403299993333)</t>
  </si>
  <si>
    <t>1454933528</t>
  </si>
  <si>
    <t>711</t>
  </si>
  <si>
    <t>7594300010</t>
  </si>
  <si>
    <t>Počítače náprav Vnitřní prvky PN AZF Čítačová jednotka ZBG</t>
  </si>
  <si>
    <t>-1286981298</t>
  </si>
  <si>
    <t>712</t>
  </si>
  <si>
    <t>7594300012</t>
  </si>
  <si>
    <t>Počítače náprav Vnitřní prvky PN AZF Vyhodnocovací jednotka ASB</t>
  </si>
  <si>
    <t>1408875888</t>
  </si>
  <si>
    <t>713</t>
  </si>
  <si>
    <t>7594300018</t>
  </si>
  <si>
    <t>Počítače náprav Vnitřní prvky PN AZF Přepěťová ochrana vyhodnocovací jednotky BSI002 (BSI003, BSI004)</t>
  </si>
  <si>
    <t>1794436103</t>
  </si>
  <si>
    <t>714</t>
  </si>
  <si>
    <t>7594300022</t>
  </si>
  <si>
    <t>Počítače náprav Vnitřní prvky PN AZF Montážní skříňka BGT 02 šíře 42TE</t>
  </si>
  <si>
    <t>-1454766850</t>
  </si>
  <si>
    <t>715</t>
  </si>
  <si>
    <t>7594300024</t>
  </si>
  <si>
    <t>Počítače náprav Vnitřní prvky PN AZF Montážní skříňka BGT 01 šíře 84TE</t>
  </si>
  <si>
    <t>1626704833</t>
  </si>
  <si>
    <t>716</t>
  </si>
  <si>
    <t>7594300026</t>
  </si>
  <si>
    <t>Počítače náprav Vnitřní prvky PN AZF Montážní skříňka BGT 03 šíře 126TE</t>
  </si>
  <si>
    <t>-1347229574</t>
  </si>
  <si>
    <t>717</t>
  </si>
  <si>
    <t>7594300028</t>
  </si>
  <si>
    <t>Počítače náprav Vnitřní prvky PN AZF Deska filtru EMV 04</t>
  </si>
  <si>
    <t>-385745484</t>
  </si>
  <si>
    <t>718</t>
  </si>
  <si>
    <t>7594300032</t>
  </si>
  <si>
    <t>Počítače náprav Vnitřní prvky PN AZF Drátová forma pro skříň 42TE</t>
  </si>
  <si>
    <t>348933465</t>
  </si>
  <si>
    <t>719</t>
  </si>
  <si>
    <t>7594300034</t>
  </si>
  <si>
    <t>Počítače náprav Vnitřní prvky PN AZF Drátová forma pro skříň 84TE</t>
  </si>
  <si>
    <t>-573488187</t>
  </si>
  <si>
    <t>720</t>
  </si>
  <si>
    <t>7594300036</t>
  </si>
  <si>
    <t>Počítače náprav Vnitřní prvky PN AZF Drátová forma pro skříň 126TE</t>
  </si>
  <si>
    <t>-39249693</t>
  </si>
  <si>
    <t>721</t>
  </si>
  <si>
    <t>7594300042</t>
  </si>
  <si>
    <t>Počítače náprav Vnitřní prvky PN AZF Sběrnicová deska pro 2 vyhodnocovací jednotky BBG 05-02</t>
  </si>
  <si>
    <t>506749182</t>
  </si>
  <si>
    <t>722</t>
  </si>
  <si>
    <t>7594300043</t>
  </si>
  <si>
    <t>Počítače náprav Vnitřní prvky PN AZF Sběrnicová deska pro 3 vyhodnocovací jednotky BBG 05-03</t>
  </si>
  <si>
    <t>-2103237912</t>
  </si>
  <si>
    <t>723</t>
  </si>
  <si>
    <t>7594300044</t>
  </si>
  <si>
    <t>Počítače náprav Vnitřní prvky PN AZF Sběrnicová deska pro 4 vyhodnocovací jednotky BBG 05-04</t>
  </si>
  <si>
    <t>-888676843</t>
  </si>
  <si>
    <t>724</t>
  </si>
  <si>
    <t>7594300045</t>
  </si>
  <si>
    <t>Počítače náprav Vnitřní prvky PN AZF Sběrnicová deska pro 5 vyhodnocovacích jednotek BBG 05-05</t>
  </si>
  <si>
    <t>529889480</t>
  </si>
  <si>
    <t>725</t>
  </si>
  <si>
    <t>7594300046</t>
  </si>
  <si>
    <t>Počítače náprav Vnitřní prvky PN AZF Sběrnicová deska pro 6 vyhodnocovacích jednotek BBG 05-06</t>
  </si>
  <si>
    <t>-988544427</t>
  </si>
  <si>
    <t>726</t>
  </si>
  <si>
    <t>7594300047</t>
  </si>
  <si>
    <t>Počítače náprav Vnitřní prvky PN AZF Sběrnicová deska pro 7 vyhodnocovacích jednotek BBG 05-07</t>
  </si>
  <si>
    <t>2341180</t>
  </si>
  <si>
    <t>727</t>
  </si>
  <si>
    <t>7594300048</t>
  </si>
  <si>
    <t>Počítače náprav Vnitřní prvky PN AZF Sběrnicová deska pro 8 vyhodnocovacích jednotek BBG 05-08</t>
  </si>
  <si>
    <t>-336546883</t>
  </si>
  <si>
    <t>728</t>
  </si>
  <si>
    <t>7594300049</t>
  </si>
  <si>
    <t>Počítače náprav Vnitřní prvky PN AZF Sběrnicová deska pro 9 vyhodnocovacích jednotek BBG 05-09</t>
  </si>
  <si>
    <t>-1377673758</t>
  </si>
  <si>
    <t>729</t>
  </si>
  <si>
    <t>7594300051</t>
  </si>
  <si>
    <t>Počítače náprav Vnitřní prvky PN AZF Sběrnicová deska pro 10 vyhodnocovacích jednotek BBG 05-10</t>
  </si>
  <si>
    <t>1205904796</t>
  </si>
  <si>
    <t>730</t>
  </si>
  <si>
    <t>7594300052</t>
  </si>
  <si>
    <t>Počítače náprav Vnitřní prvky PN AZF Sběrnicová deska pro 11 vyhodnocovacích jednotek BBG 05-11</t>
  </si>
  <si>
    <t>1653018242</t>
  </si>
  <si>
    <t>731</t>
  </si>
  <si>
    <t>7594300053</t>
  </si>
  <si>
    <t>Počítače náprav Vnitřní prvky PN AZF Sběrnicová deska pro 12 vyhodnocovacích jednotek BBG 05-12</t>
  </si>
  <si>
    <t>-1898245727</t>
  </si>
  <si>
    <t>732</t>
  </si>
  <si>
    <t>7594300059</t>
  </si>
  <si>
    <t>Počítače náprav Vnitřní prvky PN AZF Servisní karta AzF</t>
  </si>
  <si>
    <t>841596870</t>
  </si>
  <si>
    <t>733</t>
  </si>
  <si>
    <t>7594300076</t>
  </si>
  <si>
    <t>Počítače náprav Vnitřní prvky PN ACS 2000 Čítačová jednotka ACB010 GS03</t>
  </si>
  <si>
    <t>-738923308</t>
  </si>
  <si>
    <t>734</t>
  </si>
  <si>
    <t>7594300078</t>
  </si>
  <si>
    <t>Počítače náprav Vnitřní prvky PN ACS 2000 Čítačová jednotka ACB119 GS04</t>
  </si>
  <si>
    <t>482146312</t>
  </si>
  <si>
    <t>735</t>
  </si>
  <si>
    <t>7594300082</t>
  </si>
  <si>
    <t>Počítače náprav Vnitřní prvky PN ACS 2000 Vyhodnocovací jednotka EIB-OK001 GS03</t>
  </si>
  <si>
    <t>-498606564</t>
  </si>
  <si>
    <t>736</t>
  </si>
  <si>
    <t>7594300084</t>
  </si>
  <si>
    <t>Počítače náprav Vnitřní prvky PN ACS 2000 Vyhodnocovací jednotka IMC003 GS01</t>
  </si>
  <si>
    <t>807819972</t>
  </si>
  <si>
    <t>737</t>
  </si>
  <si>
    <t>7594300098</t>
  </si>
  <si>
    <t>Počítače náprav Vnitřní prvky PN ACS 2000 Montážní skříňka BGT04 šíře 84TE</t>
  </si>
  <si>
    <t>-515906168</t>
  </si>
  <si>
    <t>738</t>
  </si>
  <si>
    <t>7594300102</t>
  </si>
  <si>
    <t>Počítače náprav Vnitřní prvky PN ACS 2000 Montážní skříňka BGT05 šíře 42TE</t>
  </si>
  <si>
    <t>294568786</t>
  </si>
  <si>
    <t>739</t>
  </si>
  <si>
    <t>7594300104</t>
  </si>
  <si>
    <t>Počítače náprav Vnitřní prvky PN ACS 2000 Montážní skříňka BGT06 šíře 126TE</t>
  </si>
  <si>
    <t>-1404235109</t>
  </si>
  <si>
    <t>740</t>
  </si>
  <si>
    <t>7594300106</t>
  </si>
  <si>
    <t>Počítače náprav Vnitřní prvky PN ACS 2000 Jednotka jištění SIB006 GS02</t>
  </si>
  <si>
    <t>1389167271</t>
  </si>
  <si>
    <t>741</t>
  </si>
  <si>
    <t>7594300108</t>
  </si>
  <si>
    <t>Počítače náprav Vnitřní prvky PN ACS 2000 Jednotka jištění SIC006 GS01</t>
  </si>
  <si>
    <t>-1307797446</t>
  </si>
  <si>
    <t>742</t>
  </si>
  <si>
    <t>7594300112</t>
  </si>
  <si>
    <t>Počítače náprav Vnitřní prvky PN ACS 2000 Sběrnicová jednotka ABP001-2 21TE GS02</t>
  </si>
  <si>
    <t>575780502</t>
  </si>
  <si>
    <t>743</t>
  </si>
  <si>
    <t>7594300114</t>
  </si>
  <si>
    <t>Počítače náprav Vnitřní prvky PN ACS 2000 Sběrnicová jednotka ABP001-3 25TE GS02</t>
  </si>
  <si>
    <t>-203846271</t>
  </si>
  <si>
    <t>744</t>
  </si>
  <si>
    <t>7594300116</t>
  </si>
  <si>
    <t>Počítače náprav Vnitřní prvky PN ACS 2000 Sběrnicová jednotka ABP001-4 29TE GS02</t>
  </si>
  <si>
    <t>141629158</t>
  </si>
  <si>
    <t>745</t>
  </si>
  <si>
    <t>7594300118</t>
  </si>
  <si>
    <t>Počítače náprav Vnitřní prvky PN ACS 2000 Sběrnicová jednotka ABP001-5 33TE GS02</t>
  </si>
  <si>
    <t>-1817567172</t>
  </si>
  <si>
    <t>746</t>
  </si>
  <si>
    <t>7594300122</t>
  </si>
  <si>
    <t>Počítače náprav Vnitřní prvky PN ACS 2000 Sběrnicová jednotka ABP001-6 37TE GS02</t>
  </si>
  <si>
    <t>-2092061170</t>
  </si>
  <si>
    <t>747</t>
  </si>
  <si>
    <t>7594300124</t>
  </si>
  <si>
    <t>Počítače náprav Vnitřní prvky PN ACS 2000 Sběrnicová jednotka ABP001-D2 28TE GS02</t>
  </si>
  <si>
    <t>95000537</t>
  </si>
  <si>
    <t>748</t>
  </si>
  <si>
    <t>7594300126</t>
  </si>
  <si>
    <t>Počítače náprav Vnitřní prvky PN ACS 2000 Sběrnicová jednotka ABP001-D3 32TE GS02</t>
  </si>
  <si>
    <t>630790141</t>
  </si>
  <si>
    <t>749</t>
  </si>
  <si>
    <t>7594300128</t>
  </si>
  <si>
    <t>Počítače náprav Vnitřní prvky PN ACS 2000 Sběrnicová jednotka ABP001-D4 36TE GS02</t>
  </si>
  <si>
    <t>-1829125943</t>
  </si>
  <si>
    <t>750</t>
  </si>
  <si>
    <t>7594300132</t>
  </si>
  <si>
    <t>Počítače náprav Vnitřní prvky PN ACS 2000 Sběrnicová jednotka ABP001-D5 40TE GS02</t>
  </si>
  <si>
    <t>-1043665811</t>
  </si>
  <si>
    <t>751</t>
  </si>
  <si>
    <t>7594300134</t>
  </si>
  <si>
    <t>Počítače náprav Vnitřní prvky PN ACS 2000 Sběrnicová jednotka ABP001-D6 44TE GS02</t>
  </si>
  <si>
    <t>-82245327</t>
  </si>
  <si>
    <t>752</t>
  </si>
  <si>
    <t>7594300136</t>
  </si>
  <si>
    <t>Počítače náprav Vnitřní prvky PN ACS 2000 Sběrnicová jednotka ABP002-2 21TE GS02</t>
  </si>
  <si>
    <t>-2144716468</t>
  </si>
  <si>
    <t>753</t>
  </si>
  <si>
    <t>7594300138</t>
  </si>
  <si>
    <t>Počítače náprav Vnitřní prvky PN ACS 2000 Sběrnicová jednotka ABP002-3 25TE GS02</t>
  </si>
  <si>
    <t>-2087079649</t>
  </si>
  <si>
    <t>754</t>
  </si>
  <si>
    <t>7594300142</t>
  </si>
  <si>
    <t>Počítače náprav Vnitřní prvky PN ACS 2000 Sběrnicová jednotka ABP002-4 29TE GS02</t>
  </si>
  <si>
    <t>-1341448490</t>
  </si>
  <si>
    <t>755</t>
  </si>
  <si>
    <t>7594300144</t>
  </si>
  <si>
    <t>Počítače náprav Vnitřní prvky PN ACS 2000 Sběrnicová jednotka ABP002-5 33TE GS02</t>
  </si>
  <si>
    <t>-1800848154</t>
  </si>
  <si>
    <t>756</t>
  </si>
  <si>
    <t>7594300146</t>
  </si>
  <si>
    <t>Počítače náprav Vnitřní prvky PN ACS 2000 Sběrnicová jednotka ABP002-6 37TE GS02</t>
  </si>
  <si>
    <t>-1149754336</t>
  </si>
  <si>
    <t>757</t>
  </si>
  <si>
    <t>7594300148</t>
  </si>
  <si>
    <t>Počítače náprav Vnitřní prvky PN ACS 2000 Sběrnicová jednotka ABP002-D2 28TE GS02</t>
  </si>
  <si>
    <t>1227163692</t>
  </si>
  <si>
    <t>758</t>
  </si>
  <si>
    <t>7594300152</t>
  </si>
  <si>
    <t>Počítače náprav Vnitřní prvky PN ACS 2000 Sběrnicová jednotka ABP002-D3 32TE GS02</t>
  </si>
  <si>
    <t>-325968399</t>
  </si>
  <si>
    <t>759</t>
  </si>
  <si>
    <t>7594300154</t>
  </si>
  <si>
    <t>Počítače náprav Vnitřní prvky PN ACS 2000 Sběrnicová jednotka ABP002-D4 36TE GS02</t>
  </si>
  <si>
    <t>-370586389</t>
  </si>
  <si>
    <t>760</t>
  </si>
  <si>
    <t>7594300156</t>
  </si>
  <si>
    <t>Počítače náprav Vnitřní prvky PN ACS 2000 Sběrnicová jednotka ABP002-D5 40TE GS02</t>
  </si>
  <si>
    <t>346051515</t>
  </si>
  <si>
    <t>761</t>
  </si>
  <si>
    <t>7594300158</t>
  </si>
  <si>
    <t>Počítače náprav Vnitřní prvky PN ACS 2000 Sběrnicová jednotka ABP002-D6 44TE GS02</t>
  </si>
  <si>
    <t>-949331041</t>
  </si>
  <si>
    <t>762</t>
  </si>
  <si>
    <t>7594300162</t>
  </si>
  <si>
    <t>Počítače náprav Vnitřní prvky PN ACS 2000 Vstupně/výstupní jednotka DIOB004 GS03</t>
  </si>
  <si>
    <t>1253909934</t>
  </si>
  <si>
    <t>763</t>
  </si>
  <si>
    <t>7594300164</t>
  </si>
  <si>
    <t>Počítače náprav Vnitřní prvky PN ACS 2000 Vstupně/výstupní jednotka DIOB104 GS04</t>
  </si>
  <si>
    <t>1037115409</t>
  </si>
  <si>
    <t>764</t>
  </si>
  <si>
    <t>7594300166</t>
  </si>
  <si>
    <t>Počítače náprav Vnitřní prvky PN ACS 2000 Modem MFr-07</t>
  </si>
  <si>
    <t>449805375</t>
  </si>
  <si>
    <t>765</t>
  </si>
  <si>
    <t>7594300172</t>
  </si>
  <si>
    <t>Počítače náprav Vnitřní prvky PN FAdC Servisní Display ASD101 GS01</t>
  </si>
  <si>
    <t>-170952747</t>
  </si>
  <si>
    <t>766</t>
  </si>
  <si>
    <t>7594300174</t>
  </si>
  <si>
    <t>Počítače náprav Vnitřní prvky PN FAdC Montážní skříňka BGT07 šíře 84TE</t>
  </si>
  <si>
    <t>1841048315</t>
  </si>
  <si>
    <t>767</t>
  </si>
  <si>
    <t>7594300176</t>
  </si>
  <si>
    <t>Počítače náprav Vnitřní prvky PN FAdC Montážní skříňka BGT08 šíře 42TE</t>
  </si>
  <si>
    <t>-484379347</t>
  </si>
  <si>
    <t>768</t>
  </si>
  <si>
    <t>7594300177</t>
  </si>
  <si>
    <t>Počítače náprav Vnitřní prvky PN FAdC Montážní skříňka BGT09 šíře 126TE</t>
  </si>
  <si>
    <t>-2033928301</t>
  </si>
  <si>
    <t>769</t>
  </si>
  <si>
    <t>7594300178</t>
  </si>
  <si>
    <t>Počítače náprav Vnitřní prvky PN FAdC Napájecí modul PSC101 GS01</t>
  </si>
  <si>
    <t>-513071840</t>
  </si>
  <si>
    <t>770</t>
  </si>
  <si>
    <t>7594300182</t>
  </si>
  <si>
    <t>Počítače náprav Vnitřní prvky PN FAdC Vyhodnocovací jednotka AEB101 GS01</t>
  </si>
  <si>
    <t>-587328097</t>
  </si>
  <si>
    <t>771</t>
  </si>
  <si>
    <t>7594300184</t>
  </si>
  <si>
    <t>Počítače náprav Vnitřní prvky PN FAdC Komunikační modul COM-AdC101</t>
  </si>
  <si>
    <t>89971844</t>
  </si>
  <si>
    <t>772</t>
  </si>
  <si>
    <t>7594300186</t>
  </si>
  <si>
    <t>Počítače náprav Vnitřní prvky PN FAdC Komunikační modul COM-FSE101</t>
  </si>
  <si>
    <t>1352771683</t>
  </si>
  <si>
    <t>773</t>
  </si>
  <si>
    <t>7594300188</t>
  </si>
  <si>
    <t>Počítače náprav Vnitřní prvky PN FAdC Jednotka vstupů/výstupů IO-EXB101 GS01</t>
  </si>
  <si>
    <t>-348692330</t>
  </si>
  <si>
    <t>774</t>
  </si>
  <si>
    <t>7594300192</t>
  </si>
  <si>
    <t>Počítače náprav Vnitřní prvky PN FAdC Sběrnicová jednotka BP-PWR101-0 8TE GS01</t>
  </si>
  <si>
    <t>-1332730007</t>
  </si>
  <si>
    <t>775</t>
  </si>
  <si>
    <t>7594300194</t>
  </si>
  <si>
    <t>Počítače náprav Vnitřní prvky PN FAdC Sběrnicová jednotka BP-PWR101-4 24TE GS01</t>
  </si>
  <si>
    <t>37600089</t>
  </si>
  <si>
    <t>776</t>
  </si>
  <si>
    <t>7594300196</t>
  </si>
  <si>
    <t>Počítače náprav Vnitřní prvky PN FAdC Sběrnicová jednotka BP-PWR101-8 40TE GS01</t>
  </si>
  <si>
    <t>-924724991</t>
  </si>
  <si>
    <t>777</t>
  </si>
  <si>
    <t>7594300198</t>
  </si>
  <si>
    <t>Počítače náprav Vnitřní prvky PN FAdC Sběrnicová jednotka  BP-EXB101-1 10TE GS01</t>
  </si>
  <si>
    <t>254254256</t>
  </si>
  <si>
    <t>778</t>
  </si>
  <si>
    <t>7594300202</t>
  </si>
  <si>
    <t>Počítače náprav Vnitřní prvky PN FAdC Sběrnicová jednotka  BP-EXB101-2 16TE GS01</t>
  </si>
  <si>
    <t>-1863633990</t>
  </si>
  <si>
    <t>779</t>
  </si>
  <si>
    <t>7594300204</t>
  </si>
  <si>
    <t>Počítače náprav Vnitřní prvky PN FAdC Sběrnicová jednotka  BP-EXB101-4 28TE GS01</t>
  </si>
  <si>
    <t>870020546</t>
  </si>
  <si>
    <t>780</t>
  </si>
  <si>
    <t>7594300206</t>
  </si>
  <si>
    <t>Počítače náprav Vnitřní prvky PN FAdC Sběrnicová jednotka  BP-EXB101-8 52TE GS01</t>
  </si>
  <si>
    <t>333583390</t>
  </si>
  <si>
    <t>781</t>
  </si>
  <si>
    <t>7594300208</t>
  </si>
  <si>
    <t>Počítače náprav Vnitřní prvky PN FAdC Konektor BP-EXB letovací verze</t>
  </si>
  <si>
    <t>932510750</t>
  </si>
  <si>
    <t>782</t>
  </si>
  <si>
    <t>7594300212</t>
  </si>
  <si>
    <t>Počítače náprav Vnitřní prvky PN FAdC Konektor BP-EXB Crimp verze</t>
  </si>
  <si>
    <t>1908144028</t>
  </si>
  <si>
    <t>783</t>
  </si>
  <si>
    <t>7594300214</t>
  </si>
  <si>
    <t>Počítače náprav Vnitřní prvky PN FAdC Diagnostický system FDS101 GS01</t>
  </si>
  <si>
    <t>588108673</t>
  </si>
  <si>
    <t>784</t>
  </si>
  <si>
    <t>7594300216</t>
  </si>
  <si>
    <t>Počítače náprav Vnitřní prvky PN FAdC Adresný software pro 1 úsek</t>
  </si>
  <si>
    <t>-30053764</t>
  </si>
  <si>
    <t>785</t>
  </si>
  <si>
    <t>7594300222</t>
  </si>
  <si>
    <t>Počítače náprav Vnitřní prvky PN FAdC Patch kabel STP pro FAdC</t>
  </si>
  <si>
    <t>1366715823</t>
  </si>
  <si>
    <t>786</t>
  </si>
  <si>
    <t>7594300252</t>
  </si>
  <si>
    <t>Počítače náprav Vnitřní prvky PN Frauscher Krycí plech 3HE 3TE</t>
  </si>
  <si>
    <t>-326422741</t>
  </si>
  <si>
    <t>787</t>
  </si>
  <si>
    <t>7594300254</t>
  </si>
  <si>
    <t>Počítače náprav Vnitřní prvky PN Frauscher Krycí plech 3HE 4TE</t>
  </si>
  <si>
    <t>-1266801749</t>
  </si>
  <si>
    <t>788</t>
  </si>
  <si>
    <t>7594300256</t>
  </si>
  <si>
    <t>Počítače náprav Vnitřní prvky PN Frauscher Krycí plech 3HE 6TE</t>
  </si>
  <si>
    <t>-1381455118</t>
  </si>
  <si>
    <t>789</t>
  </si>
  <si>
    <t>7594300258</t>
  </si>
  <si>
    <t>Počítače náprav Vnitřní prvky PN Frauscher Krycí plech 3HE 7TE</t>
  </si>
  <si>
    <t>970885226</t>
  </si>
  <si>
    <t>790</t>
  </si>
  <si>
    <t>7594300262</t>
  </si>
  <si>
    <t>Počítače náprav Vnitřní prvky PN Frauscher Krycí plech 3HE 10TE</t>
  </si>
  <si>
    <t>1743238253</t>
  </si>
  <si>
    <t>791</t>
  </si>
  <si>
    <t>7594300264</t>
  </si>
  <si>
    <t>Počítače náprav Vnitřní prvky PN Frauscher Krycí plech 3HE 14TE</t>
  </si>
  <si>
    <t>1104618953</t>
  </si>
  <si>
    <t>792</t>
  </si>
  <si>
    <t>7594300266</t>
  </si>
  <si>
    <t>Počítače náprav Vnitřní prvky PN Frauscher Krycí plech 3HE 21TE</t>
  </si>
  <si>
    <t>651080320</t>
  </si>
  <si>
    <t>793</t>
  </si>
  <si>
    <t>7594300268</t>
  </si>
  <si>
    <t>Počítače náprav Vnitřní prvky PN Frauscher Přepěťová ochrana vyhodnocovací jednotky BSI005</t>
  </si>
  <si>
    <t>1904310902</t>
  </si>
  <si>
    <t>794</t>
  </si>
  <si>
    <t>7594300272</t>
  </si>
  <si>
    <t>Počítače náprav Vnitřní prvky PN Frauscher Bus transfer unit BTE001 GS01</t>
  </si>
  <si>
    <t>-30218005</t>
  </si>
  <si>
    <t>795</t>
  </si>
  <si>
    <t>7594300276</t>
  </si>
  <si>
    <t>Počítače náprav Vnitřní prvky PN Frauscher Tester DIOB</t>
  </si>
  <si>
    <t>1058493319</t>
  </si>
  <si>
    <t>796</t>
  </si>
  <si>
    <t>7594300282</t>
  </si>
  <si>
    <t>Počítače náprav Vnitřní prvky PN Frauscher Vyhodnocovací jednotka IMC039 GS03</t>
  </si>
  <si>
    <t>1785801765</t>
  </si>
  <si>
    <t>797</t>
  </si>
  <si>
    <t>7594300284</t>
  </si>
  <si>
    <t>Počítače náprav Vnitřní prvky PN Frauscher Vyhodnocovací jednotka IMC040 GS03</t>
  </si>
  <si>
    <t>-1510657936</t>
  </si>
  <si>
    <t>798</t>
  </si>
  <si>
    <t>7594300286</t>
  </si>
  <si>
    <t>Počítače náprav Vnitřní prvky PN Frauscher Vyhodnocovací jednotka IMC070 GS03</t>
  </si>
  <si>
    <t>-253118443</t>
  </si>
  <si>
    <t>799</t>
  </si>
  <si>
    <t>7594300288</t>
  </si>
  <si>
    <t>Počítače náprav Vnitřní prvky PN Frauscher Vyhodnocovací jednotka IMC074 GS03</t>
  </si>
  <si>
    <t>1846313039</t>
  </si>
  <si>
    <t>800</t>
  </si>
  <si>
    <t>7594300292</t>
  </si>
  <si>
    <t>Počítače náprav Vnitřní prvky PN Frauscher LOG-procesor pro FDS GS02</t>
  </si>
  <si>
    <t>-515603</t>
  </si>
  <si>
    <t>801</t>
  </si>
  <si>
    <t>7594300294</t>
  </si>
  <si>
    <t>Počítače náprav Vnitřní prvky PN Frauscher Modem MFr-08</t>
  </si>
  <si>
    <t>1304713400</t>
  </si>
  <si>
    <t>802</t>
  </si>
  <si>
    <t>7594300296</t>
  </si>
  <si>
    <t>Počítače náprav Vnitřní prvky PN Frauscher RJ45 interface pro 1 směrový výstup</t>
  </si>
  <si>
    <t>1726887226</t>
  </si>
  <si>
    <t>803</t>
  </si>
  <si>
    <t>7594300298</t>
  </si>
  <si>
    <t>Počítače náprav Vnitřní prvky PN Frauscher RJ11 interface pro modem MFr-07</t>
  </si>
  <si>
    <t>663107078</t>
  </si>
  <si>
    <t>804</t>
  </si>
  <si>
    <t>7594300302</t>
  </si>
  <si>
    <t>Počítače náprav Vnitřní prvky PN Frauscher Reléová karta JRD001</t>
  </si>
  <si>
    <t>1490679432</t>
  </si>
  <si>
    <t>805</t>
  </si>
  <si>
    <t>7594300304</t>
  </si>
  <si>
    <t>Počítače náprav Vnitřní prvky PN Frauscher Reléová karta JRS001</t>
  </si>
  <si>
    <t>-1012790091</t>
  </si>
  <si>
    <t>806</t>
  </si>
  <si>
    <t>7594300306</t>
  </si>
  <si>
    <t>Počítače náprav Vnitřní prvky PN Frauscher Propojovací a montážní sada pro FDS</t>
  </si>
  <si>
    <t>231591901</t>
  </si>
  <si>
    <t>807</t>
  </si>
  <si>
    <t>7594300308</t>
  </si>
  <si>
    <t>Počítače náprav Vnitřní prvky PN Frauscher Panel pro uchycení skříně 42TE do stojanu</t>
  </si>
  <si>
    <t>430233010</t>
  </si>
  <si>
    <t>808</t>
  </si>
  <si>
    <t>7594300312</t>
  </si>
  <si>
    <t>Počítače náprav Vnitřní prvky PN Frauscher Panel pro uchycení skříně 42TE do stojanu s otvory pro 8 relé</t>
  </si>
  <si>
    <t>1256032505</t>
  </si>
  <si>
    <t>809</t>
  </si>
  <si>
    <t>7594300314</t>
  </si>
  <si>
    <t>Počítače náprav Vnitřní prvky PN Frauscher Panel pro uchycení skříně 84TE do stojanu</t>
  </si>
  <si>
    <t>369338262</t>
  </si>
  <si>
    <t>810</t>
  </si>
  <si>
    <t>7594300316</t>
  </si>
  <si>
    <t>Počítače náprav Vnitřní prvky PN Frauscher Panel pro uchycení skříně 84TE do stojanu s otvory pro 4 relé</t>
  </si>
  <si>
    <t>841028598</t>
  </si>
  <si>
    <t>811</t>
  </si>
  <si>
    <t>7594300318</t>
  </si>
  <si>
    <t>Počítače náprav Vnitřní prvky PN Frauscher Panel pro uchycení skříně 126TE do stojanu</t>
  </si>
  <si>
    <t>1129491992</t>
  </si>
  <si>
    <t>812</t>
  </si>
  <si>
    <t>7594300340</t>
  </si>
  <si>
    <t>Počítače náprav Vnitřní prvky PN Frauscher Konektorová deska DKP001</t>
  </si>
  <si>
    <t>868077130</t>
  </si>
  <si>
    <t>813</t>
  </si>
  <si>
    <t>7594300641</t>
  </si>
  <si>
    <t>Počítače náprav Vnitřní prvky PN ACS2000 Propojovací kabel VIDEK, červený, délka 0,5 m</t>
  </si>
  <si>
    <t>-1504865112</t>
  </si>
  <si>
    <t>814</t>
  </si>
  <si>
    <t>7594300642</t>
  </si>
  <si>
    <t>Počítače náprav Vnitřní prvky PN ACS2000 Propojovací kabel VIDEK, červený, délka 1 m</t>
  </si>
  <si>
    <t>-279702639</t>
  </si>
  <si>
    <t>815</t>
  </si>
  <si>
    <t>7594300643</t>
  </si>
  <si>
    <t>Počítače náprav Vnitřní prvky PN ACS2000 Propojovací kabel VIDEK, červený, délka 1,5 m</t>
  </si>
  <si>
    <t>1777430750</t>
  </si>
  <si>
    <t>816</t>
  </si>
  <si>
    <t>7594300644</t>
  </si>
  <si>
    <t>Počítače náprav Vnitřní prvky PN ACS2000 Propojovací kabel VIDEK, červený, délka 2 m</t>
  </si>
  <si>
    <t>-1378141290</t>
  </si>
  <si>
    <t>817</t>
  </si>
  <si>
    <t>7594300645</t>
  </si>
  <si>
    <t>Počítače náprav Vnitřní prvky PN ACS2000 Propojovací kabel VIDEK, červený, délka 3 m</t>
  </si>
  <si>
    <t>1208712673</t>
  </si>
  <si>
    <t>818</t>
  </si>
  <si>
    <t>7594300646</t>
  </si>
  <si>
    <t>Počítače náprav Vnitřní prvky PN ACS2000 Propojovací kabel VIDEK, červený, délka 5 m</t>
  </si>
  <si>
    <t>1537103189</t>
  </si>
  <si>
    <t>819</t>
  </si>
  <si>
    <t>7594300647</t>
  </si>
  <si>
    <t>Počítače náprav Vnitřní prvky PN ACS2000 Propojovací kabel VIDEK, červený, délka 8 m</t>
  </si>
  <si>
    <t>-1129703487</t>
  </si>
  <si>
    <t>820</t>
  </si>
  <si>
    <t>7594300651</t>
  </si>
  <si>
    <t>Počítače náprav Vnitřní prvky PN ACS2000 Propojovací kabel VIDEK, žlutý, délka 0,5 m</t>
  </si>
  <si>
    <t>-1098351604</t>
  </si>
  <si>
    <t>821</t>
  </si>
  <si>
    <t>7594300652</t>
  </si>
  <si>
    <t>Počítače náprav Vnitřní prvky PN ACS2000 Propojovací kabel VIDEK, žlutý, délka 1 m</t>
  </si>
  <si>
    <t>1330940304</t>
  </si>
  <si>
    <t>822</t>
  </si>
  <si>
    <t>7594300653</t>
  </si>
  <si>
    <t>Počítače náprav Vnitřní prvky PN ACS2000 Propojovací kabel VIDEK, žlutý, délka 1,5 m</t>
  </si>
  <si>
    <t>-1489244823</t>
  </si>
  <si>
    <t>823</t>
  </si>
  <si>
    <t>7594300654</t>
  </si>
  <si>
    <t>Počítače náprav Vnitřní prvky PN ACS2000 Propojovací kabel VIDEK, žlutý, délka 2 m</t>
  </si>
  <si>
    <t>475899007</t>
  </si>
  <si>
    <t>824</t>
  </si>
  <si>
    <t>7594300655</t>
  </si>
  <si>
    <t>Počítače náprav Vnitřní prvky PN ACS2000 Propojovací kabel VIDEK, žlutý, délka 3 m</t>
  </si>
  <si>
    <t>-839560365</t>
  </si>
  <si>
    <t>825</t>
  </si>
  <si>
    <t>7594300656</t>
  </si>
  <si>
    <t>Počítače náprav Vnitřní prvky PN ACS2000 Propojovací kabel VIDEK, žlutý, délka 5 m</t>
  </si>
  <si>
    <t>-236105753</t>
  </si>
  <si>
    <t>826</t>
  </si>
  <si>
    <t>7594300657</t>
  </si>
  <si>
    <t>Počítače náprav Vnitřní prvky PN ACS2000 Propojovací kabel VIDEK, žlutý, délka 8 m</t>
  </si>
  <si>
    <t>-380247918</t>
  </si>
  <si>
    <t>827</t>
  </si>
  <si>
    <t>7594300662</t>
  </si>
  <si>
    <t>Počítače náprav Vnitřní prvky PN PNS-03 Přepěťová ochrana  ST00 233</t>
  </si>
  <si>
    <t>63298084</t>
  </si>
  <si>
    <t>828</t>
  </si>
  <si>
    <t>7594300666</t>
  </si>
  <si>
    <t>Počítače náprav Vnitřní prvky PN PNS-03 Kazeta kolejových úseků  ST00 234</t>
  </si>
  <si>
    <t>-809590541</t>
  </si>
  <si>
    <t>829</t>
  </si>
  <si>
    <t>7594300668</t>
  </si>
  <si>
    <t>Počítače náprav Vnitřní prvky PN PNS-03 Kazeta vstupů   ST00 235</t>
  </si>
  <si>
    <t>-791328655</t>
  </si>
  <si>
    <t>830</t>
  </si>
  <si>
    <t>7594300672</t>
  </si>
  <si>
    <t>Počítače náprav Vnitřní prvky PN PNS-03 Kazeta výstupů   ST00 236</t>
  </si>
  <si>
    <t>379970800</t>
  </si>
  <si>
    <t>831</t>
  </si>
  <si>
    <t>7594300674</t>
  </si>
  <si>
    <t>Počítače náprav Vnitřní prvky PN PNS-03 Kazeta zdroje 25V   ST00 237</t>
  </si>
  <si>
    <t>431044968</t>
  </si>
  <si>
    <t>832</t>
  </si>
  <si>
    <t>7594300676</t>
  </si>
  <si>
    <t>Počítače náprav Vnitřní prvky PN PNS-03 Kazeta zdroje 60V   ST00 238</t>
  </si>
  <si>
    <t>-1255560673</t>
  </si>
  <si>
    <t>833</t>
  </si>
  <si>
    <t>7594300678</t>
  </si>
  <si>
    <t>Počítače náprav Vnitřní prvky PN PNS-03 Kazeta počítacích bodů   ST00 239</t>
  </si>
  <si>
    <t>832239789</t>
  </si>
  <si>
    <t>834</t>
  </si>
  <si>
    <t>7594300682</t>
  </si>
  <si>
    <t>Počítače náprav Vnitřní prvky PN PNS-03 Vana Schroff krátká  ST00 240</t>
  </si>
  <si>
    <t>-272058392</t>
  </si>
  <si>
    <t>835</t>
  </si>
  <si>
    <t>7594300684</t>
  </si>
  <si>
    <t>Počítače náprav Vnitřní prvky PN PNS-03 Vana Schroff dlouhá  9 ST00 241</t>
  </si>
  <si>
    <t>543905758</t>
  </si>
  <si>
    <t>836</t>
  </si>
  <si>
    <t>7594300686</t>
  </si>
  <si>
    <t>Počítače náprav Vnitřní prvky PN PNS-03 Údržbářský počítač  ST00 245</t>
  </si>
  <si>
    <t>270979565</t>
  </si>
  <si>
    <t>837</t>
  </si>
  <si>
    <t>7594300688</t>
  </si>
  <si>
    <t>Počítače náprav Vnitřní prvky PN PNS-03 Hloubkoměr ST00 246</t>
  </si>
  <si>
    <t>-363378031</t>
  </si>
  <si>
    <t>838</t>
  </si>
  <si>
    <t>7594300692</t>
  </si>
  <si>
    <t>Počítače náprav Vnitřní prvky PN PNS-03 Simulátor volnosti snímače ST00 247</t>
  </si>
  <si>
    <t>-766374357</t>
  </si>
  <si>
    <t>3</t>
  </si>
  <si>
    <t>7593320387</t>
  </si>
  <si>
    <t>Prvky Svorkovnice SV-12 B svorník-špička (CV731169002)</t>
  </si>
  <si>
    <t>-1150347992</t>
  </si>
  <si>
    <t>7593320390</t>
  </si>
  <si>
    <t>Prvky Svorkovnice SV-12 C svorník-svorník (CV731169003)</t>
  </si>
  <si>
    <t>1342785181</t>
  </si>
  <si>
    <t>5</t>
  </si>
  <si>
    <t>7593320393</t>
  </si>
  <si>
    <t>Prvky Držák žlabu  (CV732240123B)</t>
  </si>
  <si>
    <t>-74893073</t>
  </si>
  <si>
    <t>6</t>
  </si>
  <si>
    <t>7593320396</t>
  </si>
  <si>
    <t>Prvky Deska translátoru  (CV732240132B)</t>
  </si>
  <si>
    <t>2027858037</t>
  </si>
  <si>
    <t>7</t>
  </si>
  <si>
    <t>7593310001</t>
  </si>
  <si>
    <t>Konstrukční díly Napájecí panel 6x230V s přepěťovou ochranou</t>
  </si>
  <si>
    <t>-273561984</t>
  </si>
  <si>
    <t>7593310010</t>
  </si>
  <si>
    <t>Konstrukční díly Skříň batériová s krytem závěsná (HM0383889990222)</t>
  </si>
  <si>
    <t>96392240</t>
  </si>
  <si>
    <t>9</t>
  </si>
  <si>
    <t>7593310020</t>
  </si>
  <si>
    <t>Konstrukční díly Skříň batériová s krytem závě.pro 2BA (HM0383889990223)</t>
  </si>
  <si>
    <t>-1146389865</t>
  </si>
  <si>
    <t>10</t>
  </si>
  <si>
    <t>7593310030</t>
  </si>
  <si>
    <t>Konstrukční díly Baterová skříň klimatizovaná BSK 1</t>
  </si>
  <si>
    <t>1297117891</t>
  </si>
  <si>
    <t>11</t>
  </si>
  <si>
    <t>7593310040</t>
  </si>
  <si>
    <t>Konstrukční díly Baterová skříň klimatizovaná BSK 2</t>
  </si>
  <si>
    <t>370763371</t>
  </si>
  <si>
    <t>12</t>
  </si>
  <si>
    <t>7593310050</t>
  </si>
  <si>
    <t>Konstrukční díly Deska pojistková  (CV724800006M)</t>
  </si>
  <si>
    <t>-759940396</t>
  </si>
  <si>
    <t>13</t>
  </si>
  <si>
    <t>7593310060</t>
  </si>
  <si>
    <t>Konstrukční díly Deska pro diody  (CV725715010M)</t>
  </si>
  <si>
    <t>451989415</t>
  </si>
  <si>
    <t>14</t>
  </si>
  <si>
    <t>7593310070</t>
  </si>
  <si>
    <t>Konstrukční díly Deska pro součástky  (CV725715003M)</t>
  </si>
  <si>
    <t>1783243873</t>
  </si>
  <si>
    <t>7593310080</t>
  </si>
  <si>
    <t>Konstrukční díly Destička pro odpor  (CV721235058)</t>
  </si>
  <si>
    <t>1441412588</t>
  </si>
  <si>
    <t>16</t>
  </si>
  <si>
    <t>7593310090</t>
  </si>
  <si>
    <t>Konstrukční díly Skříň batériová dřevěná DBS (HM0383889990240)</t>
  </si>
  <si>
    <t>-2043639462</t>
  </si>
  <si>
    <t>17</t>
  </si>
  <si>
    <t>7593310100</t>
  </si>
  <si>
    <t>Konstrukční díly Izolace stojanu úplná  (CV723685005M)</t>
  </si>
  <si>
    <t>1264704091</t>
  </si>
  <si>
    <t>18</t>
  </si>
  <si>
    <t>7593310110</t>
  </si>
  <si>
    <t>Konstrukční díly Konektor zářezový U1B</t>
  </si>
  <si>
    <t>-872629704</t>
  </si>
  <si>
    <t>19</t>
  </si>
  <si>
    <t>7593310120</t>
  </si>
  <si>
    <t>Konstrukční díly Kryt se žlabem  (CV755125009B)</t>
  </si>
  <si>
    <t>-488460010</t>
  </si>
  <si>
    <t>20</t>
  </si>
  <si>
    <t>7593310130</t>
  </si>
  <si>
    <t>Konstrukční díly Krytka neúplná  (CV726405052)</t>
  </si>
  <si>
    <t>-901875429</t>
  </si>
  <si>
    <t>7593310140</t>
  </si>
  <si>
    <t>Konstrukční díly Krytka  (CV726405035M)</t>
  </si>
  <si>
    <t>1507922720</t>
  </si>
  <si>
    <t>22</t>
  </si>
  <si>
    <t>7593310150</t>
  </si>
  <si>
    <t>Konstrukční díly Lišta uzemňovací-sestava  (CV725125006M)</t>
  </si>
  <si>
    <t>1250594786</t>
  </si>
  <si>
    <t>23</t>
  </si>
  <si>
    <t>7593310160</t>
  </si>
  <si>
    <t>Konstrukční díly Nástěnný rám s panely pro MD308</t>
  </si>
  <si>
    <t>54858935</t>
  </si>
  <si>
    <t>24</t>
  </si>
  <si>
    <t>7593310170</t>
  </si>
  <si>
    <t>Konstrukční díly Nástěnný rám s panely pro MD312</t>
  </si>
  <si>
    <t>-2038237448</t>
  </si>
  <si>
    <t>25</t>
  </si>
  <si>
    <t>7593310180</t>
  </si>
  <si>
    <t>Konstrukční díly Nosič piezoměniče  (CV721220942)</t>
  </si>
  <si>
    <t>1601149331</t>
  </si>
  <si>
    <t>26</t>
  </si>
  <si>
    <t>7593310190</t>
  </si>
  <si>
    <t>Konstrukční díly Nosník odporu  (CV724800003M)</t>
  </si>
  <si>
    <t>-1512119490</t>
  </si>
  <si>
    <t>27</t>
  </si>
  <si>
    <t>7593310200</t>
  </si>
  <si>
    <t>Konstrukční díly Nosník pro odpor  (CV724805003M)</t>
  </si>
  <si>
    <t>2142884013</t>
  </si>
  <si>
    <t>28</t>
  </si>
  <si>
    <t>7593310210</t>
  </si>
  <si>
    <t>Konstrukční díly Nosník pro odpor  (CV724805007M)</t>
  </si>
  <si>
    <t>-407107180</t>
  </si>
  <si>
    <t>29</t>
  </si>
  <si>
    <t>7593310220</t>
  </si>
  <si>
    <t>Konstrukční díly Oko ranžírovací  (CV723165013)</t>
  </si>
  <si>
    <t>1505652780</t>
  </si>
  <si>
    <t>30</t>
  </si>
  <si>
    <t>7593310230</t>
  </si>
  <si>
    <t>Konstrukční díly Panel 2.patrový 120 mm pro TEDIS + MD308</t>
  </si>
  <si>
    <t>993907397</t>
  </si>
  <si>
    <t>31</t>
  </si>
  <si>
    <t>7593310240</t>
  </si>
  <si>
    <t>Konstrukční díly Panel 2.patrový 120 mm pro ústřednu MEDIS MD308</t>
  </si>
  <si>
    <t>62198149</t>
  </si>
  <si>
    <t>32</t>
  </si>
  <si>
    <t>7593310250</t>
  </si>
  <si>
    <t>Konstrukční díly Panel 2.patrový 120 mm pro ústřednu MEDIS MD308 s relé</t>
  </si>
  <si>
    <t>1035892932</t>
  </si>
  <si>
    <t>33</t>
  </si>
  <si>
    <t>7593310260</t>
  </si>
  <si>
    <t>Konstrukční díly Panel 2.patrový 120 mm pro ústřednu MEDIS MD312</t>
  </si>
  <si>
    <t>1192845329</t>
  </si>
  <si>
    <t>34</t>
  </si>
  <si>
    <t>7593310270</t>
  </si>
  <si>
    <t>Konstrukční díly Panel 2.patrový 120 mm pro ústřednu MEDIS MD316</t>
  </si>
  <si>
    <t>2089090991</t>
  </si>
  <si>
    <t>35</t>
  </si>
  <si>
    <t>7593310280</t>
  </si>
  <si>
    <t>Konstrukční díly Panel 2.patrový 120 mm pro ústřednu MEDIS MD316 s relé</t>
  </si>
  <si>
    <t>-1829231241</t>
  </si>
  <si>
    <t>36</t>
  </si>
  <si>
    <t>7593310290</t>
  </si>
  <si>
    <t>Konstrukční díly Panel 2.patrový 120 mm pro ústřednu MEDIS MD328</t>
  </si>
  <si>
    <t>-440821029</t>
  </si>
  <si>
    <t>37</t>
  </si>
  <si>
    <t>7593310300</t>
  </si>
  <si>
    <t>Konstrukční díly Panel 2.patrový 133 mm pro ústřednu MEDIS MD316</t>
  </si>
  <si>
    <t>-1119105854</t>
  </si>
  <si>
    <t>38</t>
  </si>
  <si>
    <t>7593310310</t>
  </si>
  <si>
    <t>Konstrukční díly Panel 2.patrový 133 mm pro ústřednu MEDIS MD328</t>
  </si>
  <si>
    <t>-1723403524</t>
  </si>
  <si>
    <t>39</t>
  </si>
  <si>
    <t>7593310320</t>
  </si>
  <si>
    <t>Konstrukční díly Panel dvoupatrový  (CV724819001M)</t>
  </si>
  <si>
    <t>-455451330</t>
  </si>
  <si>
    <t>40</t>
  </si>
  <si>
    <t>7593310330</t>
  </si>
  <si>
    <t>Konstrukční díly Panel krycí 10TE6HE (CV726975047)</t>
  </si>
  <si>
    <t>965238584</t>
  </si>
  <si>
    <t>41</t>
  </si>
  <si>
    <t>7593310340</t>
  </si>
  <si>
    <t>Konstrukční díly Panel krycí 119/30 (CV755125011B)</t>
  </si>
  <si>
    <t>-2047537052</t>
  </si>
  <si>
    <t>42</t>
  </si>
  <si>
    <t>7593310350</t>
  </si>
  <si>
    <t>Konstrukční díly Panel krycí 128/30 (CV755125010B)</t>
  </si>
  <si>
    <t>704697591</t>
  </si>
  <si>
    <t>43</t>
  </si>
  <si>
    <t>7593310360</t>
  </si>
  <si>
    <t>Konstrukční díly Panel krycí 84TE3HE (CV726975046)</t>
  </si>
  <si>
    <t>338179185</t>
  </si>
  <si>
    <t>44</t>
  </si>
  <si>
    <t>7593310370</t>
  </si>
  <si>
    <t>Konstrukční díly Panel krycí 84TE6HE (CV726975048)</t>
  </si>
  <si>
    <t>-1180894374</t>
  </si>
  <si>
    <t>45</t>
  </si>
  <si>
    <t>7593310372</t>
  </si>
  <si>
    <t>Konstrukční díly Panel krycí 1U sestava (CV804035018)</t>
  </si>
  <si>
    <t>2119499118</t>
  </si>
  <si>
    <t>46</t>
  </si>
  <si>
    <t>7593310374</t>
  </si>
  <si>
    <t>Konstrukční díly Panel krycí 2U sestava (CV804035019)</t>
  </si>
  <si>
    <t>-551893262</t>
  </si>
  <si>
    <t>47</t>
  </si>
  <si>
    <t>7593310380</t>
  </si>
  <si>
    <t>Konstrukční díly Panel krycí  (CV724799001M)</t>
  </si>
  <si>
    <t>-894441672</t>
  </si>
  <si>
    <t>48</t>
  </si>
  <si>
    <t>7593310390</t>
  </si>
  <si>
    <t>Konstrukční díly Panel krycí  (CV724799002)</t>
  </si>
  <si>
    <t>-1460142982</t>
  </si>
  <si>
    <t>49</t>
  </si>
  <si>
    <t>7593310400</t>
  </si>
  <si>
    <t>Konstrukční díly Panel odporů a pojistek  (CV726439002M)</t>
  </si>
  <si>
    <t>2007172830</t>
  </si>
  <si>
    <t>50</t>
  </si>
  <si>
    <t>7593310402</t>
  </si>
  <si>
    <t>Konstrukční díly Panel jištění a RC členů (CV803669002)</t>
  </si>
  <si>
    <t>1320670955</t>
  </si>
  <si>
    <t>51</t>
  </si>
  <si>
    <t>7593310410</t>
  </si>
  <si>
    <t>Konstrukční díly Panel s tlačítkem  (CV727295001)</t>
  </si>
  <si>
    <t>-127307282</t>
  </si>
  <si>
    <t>52</t>
  </si>
  <si>
    <t>7593310420</t>
  </si>
  <si>
    <t>Konstrukční díly Panel sestavený (RAL 7032)  (CV727265003)</t>
  </si>
  <si>
    <t>1910086471</t>
  </si>
  <si>
    <t>53</t>
  </si>
  <si>
    <t>7593310430</t>
  </si>
  <si>
    <t>Konstrukční díly Panel svorkovnicový  (CV725959001)</t>
  </si>
  <si>
    <t>774204517</t>
  </si>
  <si>
    <t>54</t>
  </si>
  <si>
    <t>7593310435</t>
  </si>
  <si>
    <t>Konstrukční díly Panel svorek úplný (CV800995062)</t>
  </si>
  <si>
    <t>-903945035</t>
  </si>
  <si>
    <t>55</t>
  </si>
  <si>
    <t>7593310440</t>
  </si>
  <si>
    <t>Konstrukční díly Panel svorkovnicový 12xSV-12C(svor.-svor.) (CV724199001)</t>
  </si>
  <si>
    <t>843560952</t>
  </si>
  <si>
    <t>56</t>
  </si>
  <si>
    <t>7593310450</t>
  </si>
  <si>
    <t>Konstrukční díly Panel volné vazby úplný  (CV725719003M)</t>
  </si>
  <si>
    <t>650512820</t>
  </si>
  <si>
    <t>57</t>
  </si>
  <si>
    <t>7593310455</t>
  </si>
  <si>
    <t>Konstrukční díly Panel volné vazby (CV803639002)</t>
  </si>
  <si>
    <t>-1583041517</t>
  </si>
  <si>
    <t>58</t>
  </si>
  <si>
    <t>7593310460</t>
  </si>
  <si>
    <t>Konstrukční díly Panel základní  (CV724790001M)</t>
  </si>
  <si>
    <t>352289142</t>
  </si>
  <si>
    <t>59</t>
  </si>
  <si>
    <t>7593310470</t>
  </si>
  <si>
    <t>Konstrukční díly Plech krycí  (CV725010004)</t>
  </si>
  <si>
    <t>-931595292</t>
  </si>
  <si>
    <t>60</t>
  </si>
  <si>
    <t>7593310480</t>
  </si>
  <si>
    <t>Konstrukční díly Plechová skříň pro ZR 47 dolní (HM0383889990100)</t>
  </si>
  <si>
    <t>-1823600408</t>
  </si>
  <si>
    <t>61</t>
  </si>
  <si>
    <t>7593310490</t>
  </si>
  <si>
    <t>Konstrukční díly Skříň plechová pro ZR47 horní (HM0383889990237)</t>
  </si>
  <si>
    <t>-137132736</t>
  </si>
  <si>
    <t>62</t>
  </si>
  <si>
    <t>7593310500</t>
  </si>
  <si>
    <t>Konstrukční díly Skříň plechová dolní PS1B (HM0383889990236)</t>
  </si>
  <si>
    <t>-204458739</t>
  </si>
  <si>
    <t>63</t>
  </si>
  <si>
    <t>7593310510</t>
  </si>
  <si>
    <t>Konstrukční díly Plíšek pojistný  (CV000429001)</t>
  </si>
  <si>
    <t>-1860408161</t>
  </si>
  <si>
    <t>64</t>
  </si>
  <si>
    <t>7593310520</t>
  </si>
  <si>
    <t>Konstrukční díly Podložka izolační  (CV724800017M)</t>
  </si>
  <si>
    <t>312937092</t>
  </si>
  <si>
    <t>65</t>
  </si>
  <si>
    <t>7593310530</t>
  </si>
  <si>
    <t>Konstrukční díly Podložka odstupná  (CV714780074B)</t>
  </si>
  <si>
    <t>280078224</t>
  </si>
  <si>
    <t>66</t>
  </si>
  <si>
    <t>7593310540</t>
  </si>
  <si>
    <t>Konstrukční díly Podpěra boční  (CV724935001)</t>
  </si>
  <si>
    <t>1521070155</t>
  </si>
  <si>
    <t>67</t>
  </si>
  <si>
    <t>7593310550</t>
  </si>
  <si>
    <t>Konstrukční díly Police dvojitá (velká)  (CV724829003)</t>
  </si>
  <si>
    <t>-1959644378</t>
  </si>
  <si>
    <t>68</t>
  </si>
  <si>
    <t>7593310560</t>
  </si>
  <si>
    <t>Konstrukční díly Police napájecí skříně rám s děrovaným plechem a ohrádkou (HM0404219991318)</t>
  </si>
  <si>
    <t>916392192</t>
  </si>
  <si>
    <t>69</t>
  </si>
  <si>
    <t>7593310570</t>
  </si>
  <si>
    <t>Konstrukční díly Police  (CV724825002M)</t>
  </si>
  <si>
    <t>-1150287908</t>
  </si>
  <si>
    <t>70</t>
  </si>
  <si>
    <t>7593310580</t>
  </si>
  <si>
    <t>Konstrukční díly Police oboustranná hloubka 480mm (CV726459001)</t>
  </si>
  <si>
    <t>-635087573</t>
  </si>
  <si>
    <t>71</t>
  </si>
  <si>
    <t>7593310590</t>
  </si>
  <si>
    <t>Konstrukční díly Police pro soubory  (CV724779001)</t>
  </si>
  <si>
    <t>1857949658</t>
  </si>
  <si>
    <t>72</t>
  </si>
  <si>
    <t>7593310600</t>
  </si>
  <si>
    <t>Konstrukční díly Propojka  (CV725010005)</t>
  </si>
  <si>
    <t>1612622014</t>
  </si>
  <si>
    <t>73</t>
  </si>
  <si>
    <t>7593310610</t>
  </si>
  <si>
    <t>Konstrukční díly Záslepka přepravní  (HM0404978110000)</t>
  </si>
  <si>
    <t>-1536747904</t>
  </si>
  <si>
    <t>74</t>
  </si>
  <si>
    <t>7593310620</t>
  </si>
  <si>
    <t>Konstrukční díly Příložka napájecí úplná  (CV723965009)</t>
  </si>
  <si>
    <t>90657658</t>
  </si>
  <si>
    <t>75</t>
  </si>
  <si>
    <t>7593310621</t>
  </si>
  <si>
    <t>Konstrukční díly RACK 19" 9U/500mm nástěnný, dvoudílný, prosklené dveře</t>
  </si>
  <si>
    <t>2032078644</t>
  </si>
  <si>
    <t>76</t>
  </si>
  <si>
    <t>7593310625</t>
  </si>
  <si>
    <t>Konstrukční díly RACK 19" 27U 600x600 na kolečkách, kovový, prosklené dveře, ventilační jednotka horní, rozvodný panel 230V s přepěťovou ochranou a 5 zásuvkami</t>
  </si>
  <si>
    <t>-952945018</t>
  </si>
  <si>
    <t>77</t>
  </si>
  <si>
    <t>7593310630</t>
  </si>
  <si>
    <t>Konstrukční díly Rám otočný skříně PSK 3  (CV726419002)</t>
  </si>
  <si>
    <t>-664435509</t>
  </si>
  <si>
    <t>78</t>
  </si>
  <si>
    <t>7593310640</t>
  </si>
  <si>
    <t>Konstrukční díly Rozváděčová skříň REOV</t>
  </si>
  <si>
    <t>624406957</t>
  </si>
  <si>
    <t>79</t>
  </si>
  <si>
    <t>7593310650</t>
  </si>
  <si>
    <t>Konstrukční díly Sestava pro upevnění stanice TEDIS 19" do skříně VUD</t>
  </si>
  <si>
    <t>1122422703</t>
  </si>
  <si>
    <t>80</t>
  </si>
  <si>
    <t>7593310655</t>
  </si>
  <si>
    <t>Konstrukční díly Skříň (stojan) logiky elektronických kolejových obvodů vystrojený pro 60 kolejovýc obvodů (včetně pomocného materiálu)</t>
  </si>
  <si>
    <t>-46494904</t>
  </si>
  <si>
    <t>81</t>
  </si>
  <si>
    <t>7593310660</t>
  </si>
  <si>
    <t>Konstrukční díly Skříň izol.trafa bez trafa SIT (HM0383889990217)</t>
  </si>
  <si>
    <t>-1355490118</t>
  </si>
  <si>
    <t>82</t>
  </si>
  <si>
    <t>7593310670</t>
  </si>
  <si>
    <t>Konstrukční díly Skříň izol.trafa VZ AŽD  (HM0383889990218)</t>
  </si>
  <si>
    <t>-1182808093</t>
  </si>
  <si>
    <t>83</t>
  </si>
  <si>
    <t>7593310680</t>
  </si>
  <si>
    <t>Konstrukční díly Skříň kolejová TJA I nevybavená (CV725509001)</t>
  </si>
  <si>
    <t>-11791628</t>
  </si>
  <si>
    <t>84</t>
  </si>
  <si>
    <t>7593310690</t>
  </si>
  <si>
    <t>Konstrukční díly Skříň přístrojová SPP 57B (CV801019002)</t>
  </si>
  <si>
    <t>-411182306</t>
  </si>
  <si>
    <t>85</t>
  </si>
  <si>
    <t>7593310700</t>
  </si>
  <si>
    <t>Konstrukční díly Skříň stavebnicového systému FISCHER (pro elektronický kmitač) pro 11 zásuvných jednotek (TE97)</t>
  </si>
  <si>
    <t>1113144120</t>
  </si>
  <si>
    <t>86</t>
  </si>
  <si>
    <t>7593310710</t>
  </si>
  <si>
    <t>Konstrukční díly Skříň stavebnicového systému FISCHER (pro elektronický kmitač) pro 13 zásuvných jednotek (TE115)</t>
  </si>
  <si>
    <t>1612454606</t>
  </si>
  <si>
    <t>87</t>
  </si>
  <si>
    <t>7593310720</t>
  </si>
  <si>
    <t>Konstrukční díly Skříň stavebnicového systému FISCHER (pro elektronický kmitač) pro 15 zásuvných jednotek (TE133)</t>
  </si>
  <si>
    <t>1022634436</t>
  </si>
  <si>
    <t>88</t>
  </si>
  <si>
    <t>7593310730</t>
  </si>
  <si>
    <t>Konstrukční díly Skříň stavebnicového systému FISCHER (pro elektronický kmitač) pro 17 zásuvných jednotek (TE151)</t>
  </si>
  <si>
    <t>659421020</t>
  </si>
  <si>
    <t>89</t>
  </si>
  <si>
    <t>7593310740</t>
  </si>
  <si>
    <t>Konstrukční díly Skříň stavebnicového systému FISCHER (pro elektronický kmitač) pro 19 zásuvných jednotek (TE160)</t>
  </si>
  <si>
    <t>1373955996</t>
  </si>
  <si>
    <t>90</t>
  </si>
  <si>
    <t>7593310750</t>
  </si>
  <si>
    <t>Konstrukční díly Skříň stavebnicového systému FISCHER (pro elektronický kmitač) pro 3 zásuvné jednotky (TE25)</t>
  </si>
  <si>
    <t>636434089</t>
  </si>
  <si>
    <t>91</t>
  </si>
  <si>
    <t>7593310760</t>
  </si>
  <si>
    <t>Konstrukční díly Skříň stavebnicového systému FISCHER (pro elektronický kmitač) pro 5 zásuvných jednotek (TE43)</t>
  </si>
  <si>
    <t>2107301958</t>
  </si>
  <si>
    <t>92</t>
  </si>
  <si>
    <t>7593310770</t>
  </si>
  <si>
    <t>Konstrukční díly Skříň stavebnicového systému FISCHER (pro elektronický kmitač) pro 7 zásuvných jednotek (TE61)</t>
  </si>
  <si>
    <t>81439067</t>
  </si>
  <si>
    <t>93</t>
  </si>
  <si>
    <t>7593310780</t>
  </si>
  <si>
    <t>Konstrukční díly Skříň stavebnicového systému FISCHER (pro elektronický kmitač) pro 9 zásuvných jednotek (TE79)</t>
  </si>
  <si>
    <t>-660499500</t>
  </si>
  <si>
    <t>94</t>
  </si>
  <si>
    <t>7593310790</t>
  </si>
  <si>
    <t>Konstrukční díly Skříňka pro batérie VZ AŽD  (HM0383889990241)</t>
  </si>
  <si>
    <t>699049010</t>
  </si>
  <si>
    <t>95</t>
  </si>
  <si>
    <t>7593310800</t>
  </si>
  <si>
    <t>Konstrukční díly Sloupek odstupný  (CV724800002M)</t>
  </si>
  <si>
    <t>-498022256</t>
  </si>
  <si>
    <t>96</t>
  </si>
  <si>
    <t>7593310810</t>
  </si>
  <si>
    <t>Konstrukční díly Sloupek odstupový  (CV724540002)</t>
  </si>
  <si>
    <t>-1088489393</t>
  </si>
  <si>
    <t>97</t>
  </si>
  <si>
    <t>7593310820</t>
  </si>
  <si>
    <t>Konstrukční díly Sloupek odstupový  (CV724800019M)</t>
  </si>
  <si>
    <t>536231947</t>
  </si>
  <si>
    <t>98</t>
  </si>
  <si>
    <t>7593310830</t>
  </si>
  <si>
    <t>Konstrukční díly Sloupek rozpěrný  (CV724955001)</t>
  </si>
  <si>
    <t>1918387376</t>
  </si>
  <si>
    <t>99</t>
  </si>
  <si>
    <t>7593310840</t>
  </si>
  <si>
    <t>Konstrukční díly Stojan kabelový DIN  (CV724909002)</t>
  </si>
  <si>
    <t>119766986</t>
  </si>
  <si>
    <t>100</t>
  </si>
  <si>
    <t>7593310850</t>
  </si>
  <si>
    <t>Konstrukční díly Stojan kolejové desky  (CV721159001)</t>
  </si>
  <si>
    <t>1517747489</t>
  </si>
  <si>
    <t>101</t>
  </si>
  <si>
    <t>7593310860</t>
  </si>
  <si>
    <t>Konstrukční díly Stojan pod baterie  (CV621849001)</t>
  </si>
  <si>
    <t>-441784241</t>
  </si>
  <si>
    <t>102</t>
  </si>
  <si>
    <t>7593310870</t>
  </si>
  <si>
    <t>Konstrukční díly Řada stojan. pro 1 stojan 17 polí inov. (HM0404215990306)</t>
  </si>
  <si>
    <t>415024388</t>
  </si>
  <si>
    <t>103</t>
  </si>
  <si>
    <t>7593310880</t>
  </si>
  <si>
    <t>Konstrukční díly Řada stojan. pro 1 stojan 19 polí inov. (HM0404215990311)</t>
  </si>
  <si>
    <t>-2138637727</t>
  </si>
  <si>
    <t>104</t>
  </si>
  <si>
    <t>7593310890</t>
  </si>
  <si>
    <t>Konstrukční díly Řada stojanová 1 - dílná 1 stojan (HM0404215990301)</t>
  </si>
  <si>
    <t>-1899269011</t>
  </si>
  <si>
    <t>105</t>
  </si>
  <si>
    <t>7593310900</t>
  </si>
  <si>
    <t>Konstrukční díly Řada stojan. pro 2 stojany 17 polí inov. (HM0404215990307)</t>
  </si>
  <si>
    <t>475379008</t>
  </si>
  <si>
    <t>106</t>
  </si>
  <si>
    <t>7593310910</t>
  </si>
  <si>
    <t>Konstrukční díly Řada stojan. pro 2 stojany 19 polí inov. (HM0404215990312)</t>
  </si>
  <si>
    <t>869730621</t>
  </si>
  <si>
    <t>107</t>
  </si>
  <si>
    <t>7593320003</t>
  </si>
  <si>
    <t>Prvky Větráček  (CV010545005)</t>
  </si>
  <si>
    <t>656859054</t>
  </si>
  <si>
    <t>108</t>
  </si>
  <si>
    <t>7593320006</t>
  </si>
  <si>
    <t>Prvky Houkačka elektronická E-1 (CV485789002)</t>
  </si>
  <si>
    <t>-595146366</t>
  </si>
  <si>
    <t>109</t>
  </si>
  <si>
    <t>7593320009</t>
  </si>
  <si>
    <t>Prvky Houkačka elektronická E-1 (CV485979001)</t>
  </si>
  <si>
    <t>-1477687506</t>
  </si>
  <si>
    <t>110</t>
  </si>
  <si>
    <t>7593320012</t>
  </si>
  <si>
    <t>Prvky Transformátor NTU 4B  (CV513399002)</t>
  </si>
  <si>
    <t>848984296</t>
  </si>
  <si>
    <t>111</t>
  </si>
  <si>
    <t>7593320015</t>
  </si>
  <si>
    <t>Prvky Transformátor NTU 4C (CV513399003)</t>
  </si>
  <si>
    <t>-1845795346</t>
  </si>
  <si>
    <t>112</t>
  </si>
  <si>
    <t>290382647</t>
  </si>
  <si>
    <t>113</t>
  </si>
  <si>
    <t>7593320018</t>
  </si>
  <si>
    <t>Prvky Hlídač izol.stavu HIS-B pro stř.soust. (CV600529002)</t>
  </si>
  <si>
    <t>-896586842</t>
  </si>
  <si>
    <t>114</t>
  </si>
  <si>
    <t>7593320021</t>
  </si>
  <si>
    <t>Prvky Hlídač baterie HB  (CV600929002B)</t>
  </si>
  <si>
    <t>-1607420101</t>
  </si>
  <si>
    <t>115</t>
  </si>
  <si>
    <t>7593320024</t>
  </si>
  <si>
    <t>Prvky Deska odporů  (CV600945012)</t>
  </si>
  <si>
    <t>-1962677877</t>
  </si>
  <si>
    <t>116</t>
  </si>
  <si>
    <t>7593320027</t>
  </si>
  <si>
    <t>Prvky Deska svorek  (CV600945014)</t>
  </si>
  <si>
    <t>-1155362658</t>
  </si>
  <si>
    <t>117</t>
  </si>
  <si>
    <t>7593320030</t>
  </si>
  <si>
    <t>Prvky Jednotka relé pro HIS3  (CV600945032B)</t>
  </si>
  <si>
    <t>-2101168923</t>
  </si>
  <si>
    <t>118</t>
  </si>
  <si>
    <t>7593320033</t>
  </si>
  <si>
    <t>Prvky Hlídač izol.stavu HIS 3  (CV600949002B)</t>
  </si>
  <si>
    <t>-1896529265</t>
  </si>
  <si>
    <t>119</t>
  </si>
  <si>
    <t>7593320036</t>
  </si>
  <si>
    <t>Prvky Hlídač izol.stavu HIS 3 úplný (CV600949003B)</t>
  </si>
  <si>
    <t>2130158892</t>
  </si>
  <si>
    <t>120</t>
  </si>
  <si>
    <t>7593320039</t>
  </si>
  <si>
    <t>Prvky Hlídač izolačního stavu  (CV600949004)</t>
  </si>
  <si>
    <t>1300169851</t>
  </si>
  <si>
    <t>121</t>
  </si>
  <si>
    <t>7593320042</t>
  </si>
  <si>
    <t>Prvky Jednotka kondenzátorová CF1 (CV601019010)</t>
  </si>
  <si>
    <t>-1991880902</t>
  </si>
  <si>
    <t>122</t>
  </si>
  <si>
    <t>7593320045</t>
  </si>
  <si>
    <t>Prvky Houkačka s příslušenstvím 24V AC (CV707515092)</t>
  </si>
  <si>
    <t>96130238</t>
  </si>
  <si>
    <t>123</t>
  </si>
  <si>
    <t>7593320048</t>
  </si>
  <si>
    <t>Prvky Jádro úplné  (CV709015040)</t>
  </si>
  <si>
    <t>1486326985</t>
  </si>
  <si>
    <t>124</t>
  </si>
  <si>
    <t>7593320051</t>
  </si>
  <si>
    <t>Prvky Adaptér transm.zástrčkový  (CV709709002)</t>
  </si>
  <si>
    <t>1337371488</t>
  </si>
  <si>
    <t>125</t>
  </si>
  <si>
    <t>7593320054</t>
  </si>
  <si>
    <t>Prvky Deska propojovací P zadní  (CV714785027B)</t>
  </si>
  <si>
    <t>664705292</t>
  </si>
  <si>
    <t>126</t>
  </si>
  <si>
    <t>7593320057</t>
  </si>
  <si>
    <t>Prvky Deska propojovací P1 zadní  (CV714785028B)</t>
  </si>
  <si>
    <t>38665591</t>
  </si>
  <si>
    <t>127</t>
  </si>
  <si>
    <t>7593320060</t>
  </si>
  <si>
    <t>Prvky Deska zdroje Z 2  (CV714785031B)</t>
  </si>
  <si>
    <t>663334215</t>
  </si>
  <si>
    <t>7593320063</t>
  </si>
  <si>
    <t>Prvky Deska náhrady relé NR  (CV714785035B)</t>
  </si>
  <si>
    <t>-2056049662</t>
  </si>
  <si>
    <t>129</t>
  </si>
  <si>
    <t>7593320066</t>
  </si>
  <si>
    <t>Prvky Deska zdroje Z3  (CV714785045B)</t>
  </si>
  <si>
    <t>1826370002</t>
  </si>
  <si>
    <t>130</t>
  </si>
  <si>
    <t>7593320069</t>
  </si>
  <si>
    <t>Prvky Deska propojovací P2  (CV714785047B)</t>
  </si>
  <si>
    <t>2088050536</t>
  </si>
  <si>
    <t>131</t>
  </si>
  <si>
    <t>7593320072</t>
  </si>
  <si>
    <t>Prvky Deska D  (CV714785053B)</t>
  </si>
  <si>
    <t>1639464249</t>
  </si>
  <si>
    <t>132</t>
  </si>
  <si>
    <t>7593320075</t>
  </si>
  <si>
    <t>Prvky Deska T  (CV714785054)</t>
  </si>
  <si>
    <t>464929962</t>
  </si>
  <si>
    <t>133</t>
  </si>
  <si>
    <t>7593320078</t>
  </si>
  <si>
    <t>Prvky Deska V  (CV714785055)</t>
  </si>
  <si>
    <t>-670437493</t>
  </si>
  <si>
    <t>134</t>
  </si>
  <si>
    <t>7593320081</t>
  </si>
  <si>
    <t>Prvky Blok  EMC  (CV714785080)</t>
  </si>
  <si>
    <t>-428430844</t>
  </si>
  <si>
    <t>135</t>
  </si>
  <si>
    <t>7593320084</t>
  </si>
  <si>
    <t>Prvky Soubor anulační ASE 5  (CV714789004B)</t>
  </si>
  <si>
    <t>-771217596</t>
  </si>
  <si>
    <t>136</t>
  </si>
  <si>
    <t>7593320087</t>
  </si>
  <si>
    <t>Prvky Soubor anulační ASE 5  (CV714789005B)</t>
  </si>
  <si>
    <t>-1277277202</t>
  </si>
  <si>
    <t>137</t>
  </si>
  <si>
    <t>7593320090</t>
  </si>
  <si>
    <t>Prvky Soubor anulační ASE 5  (CV714789006B)</t>
  </si>
  <si>
    <t>-2024856763</t>
  </si>
  <si>
    <t>138</t>
  </si>
  <si>
    <t>7593320093</t>
  </si>
  <si>
    <t>Prvky Soubor anulační ASE 5  (CV714789007B)</t>
  </si>
  <si>
    <t>-436186863</t>
  </si>
  <si>
    <t>139</t>
  </si>
  <si>
    <t>7593320096</t>
  </si>
  <si>
    <t>Prvky Transformátor NKO-2  (CV717259001)</t>
  </si>
  <si>
    <t>-163447463</t>
  </si>
  <si>
    <t>140</t>
  </si>
  <si>
    <t>7593320099</t>
  </si>
  <si>
    <t>Prvky Pásek zdíř.pro zástrč.poj. 0,5A (CV719029001)</t>
  </si>
  <si>
    <t>2061442375</t>
  </si>
  <si>
    <t>141</t>
  </si>
  <si>
    <t>7593320102</t>
  </si>
  <si>
    <t>Prvky Pásek zdíř.pro zástrč.poj. 1,0A (CV719029002)</t>
  </si>
  <si>
    <t>1728822493</t>
  </si>
  <si>
    <t>142</t>
  </si>
  <si>
    <t>7593320105</t>
  </si>
  <si>
    <t>Prvky Pásek zdíř.pro zástrč.poj. 2A (CV719029003)</t>
  </si>
  <si>
    <t>425459817</t>
  </si>
  <si>
    <t>143</t>
  </si>
  <si>
    <t>7593320108</t>
  </si>
  <si>
    <t>Prvky Pásek zdíř.pro zástrč.poj. 5A (CV719029004)</t>
  </si>
  <si>
    <t>926595774</t>
  </si>
  <si>
    <t>144</t>
  </si>
  <si>
    <t>7593320111</t>
  </si>
  <si>
    <t>Prvky Pásek zdíř.pro zástrč.poj. 10A (CV719029005)</t>
  </si>
  <si>
    <t>-1618538325</t>
  </si>
  <si>
    <t>145</t>
  </si>
  <si>
    <t>7593320114</t>
  </si>
  <si>
    <t>Prvky Pásek zdíř.pro zástrč.poj. 20A (CV719029006)</t>
  </si>
  <si>
    <t>-1286955346</t>
  </si>
  <si>
    <t>146</t>
  </si>
  <si>
    <t>7593320117</t>
  </si>
  <si>
    <t>Prvky Pásek zdíř.pro zástrč.poj. 30A (CV719029007)</t>
  </si>
  <si>
    <t>-2073722131</t>
  </si>
  <si>
    <t>147</t>
  </si>
  <si>
    <t>7593320120</t>
  </si>
  <si>
    <t>Prvky Pásek zdíř.pro zástrč.poj. 0,16A (CV719029009)</t>
  </si>
  <si>
    <t>-272739222</t>
  </si>
  <si>
    <t>148</t>
  </si>
  <si>
    <t>7593320123</t>
  </si>
  <si>
    <t>Prvky Pásek zdířkový T 0,5 A (CV719029010)</t>
  </si>
  <si>
    <t>1170477306</t>
  </si>
  <si>
    <t>149</t>
  </si>
  <si>
    <t>7593320126</t>
  </si>
  <si>
    <t>Prvky Pojistka zástrčková 0,5A (CV719039001)</t>
  </si>
  <si>
    <t>-374850998</t>
  </si>
  <si>
    <t>150</t>
  </si>
  <si>
    <t>7593320129</t>
  </si>
  <si>
    <t>Prvky Pojistka zástrčková 1A (CV719039002)</t>
  </si>
  <si>
    <t>696305124</t>
  </si>
  <si>
    <t>151</t>
  </si>
  <si>
    <t>7593320132</t>
  </si>
  <si>
    <t>Prvky Pojistka zástrčková 2A (CV719039003)</t>
  </si>
  <si>
    <t>583405241</t>
  </si>
  <si>
    <t>152</t>
  </si>
  <si>
    <t>7593320135</t>
  </si>
  <si>
    <t>Prvky Pojistka zástrčková 5A (CV719039004)</t>
  </si>
  <si>
    <t>-2003138192</t>
  </si>
  <si>
    <t>153</t>
  </si>
  <si>
    <t>7593320138</t>
  </si>
  <si>
    <t>Prvky Pojistka zástrčková 10A (CV719039005)</t>
  </si>
  <si>
    <t>380558140</t>
  </si>
  <si>
    <t>154</t>
  </si>
  <si>
    <t>7593320141</t>
  </si>
  <si>
    <t>Prvky Pojistka zástrčková 20A (CV719039006)</t>
  </si>
  <si>
    <t>-1725644548</t>
  </si>
  <si>
    <t>155</t>
  </si>
  <si>
    <t>7593320144</t>
  </si>
  <si>
    <t>Prvky Pojistka zástrčková 30A (CV719039007)</t>
  </si>
  <si>
    <t>-467539330</t>
  </si>
  <si>
    <t>156</t>
  </si>
  <si>
    <t>7593320147</t>
  </si>
  <si>
    <t>Prvky Pojistka zástrčková 0,16A (CV719039009)</t>
  </si>
  <si>
    <t>1914320454</t>
  </si>
  <si>
    <t>157</t>
  </si>
  <si>
    <t>7593320150</t>
  </si>
  <si>
    <t>Prvky Pojistka zástrčková T 0,5A (CV719039010)</t>
  </si>
  <si>
    <t>-1526509498</t>
  </si>
  <si>
    <t>158</t>
  </si>
  <si>
    <t>7593320153</t>
  </si>
  <si>
    <t>Prvky Rezistor regulační 2,2Ohm (CV719109006)</t>
  </si>
  <si>
    <t>-1726906623</t>
  </si>
  <si>
    <t>159</t>
  </si>
  <si>
    <t>7593320156</t>
  </si>
  <si>
    <t>Prvky Rezistor regulační 15Ohm (CV719109007)</t>
  </si>
  <si>
    <t>-435142704</t>
  </si>
  <si>
    <t>160</t>
  </si>
  <si>
    <t>7593320159</t>
  </si>
  <si>
    <t>Prvky Rezistor regulační 43Ohm (CV719109008)</t>
  </si>
  <si>
    <t>-1235386307</t>
  </si>
  <si>
    <t>161</t>
  </si>
  <si>
    <t>7593320162</t>
  </si>
  <si>
    <t>Prvky Rezistor regulační 430Ohm (CV719109009)</t>
  </si>
  <si>
    <t>784651879</t>
  </si>
  <si>
    <t>162</t>
  </si>
  <si>
    <t>7593320165</t>
  </si>
  <si>
    <t>Prvky Rezistor regulační 240Ohm (CV719109010)</t>
  </si>
  <si>
    <t>1020057714</t>
  </si>
  <si>
    <t>163</t>
  </si>
  <si>
    <t>7593320168</t>
  </si>
  <si>
    <t>Prvky Usměrňovač URDO  (CV719269002)</t>
  </si>
  <si>
    <t>-262883757</t>
  </si>
  <si>
    <t>164</t>
  </si>
  <si>
    <t>7593320171</t>
  </si>
  <si>
    <t>Prvky Usměrňovač URDO  (CV719269004)</t>
  </si>
  <si>
    <t>-300851357</t>
  </si>
  <si>
    <t>165</t>
  </si>
  <si>
    <t>7593320174</t>
  </si>
  <si>
    <t>Prvky Usměrňovač URDO  (CV719269005)</t>
  </si>
  <si>
    <t>-687445592</t>
  </si>
  <si>
    <t>166</t>
  </si>
  <si>
    <t>7593320177</t>
  </si>
  <si>
    <t>Prvky Usměrňovač URDO  (CV719269007)</t>
  </si>
  <si>
    <t>-220816168</t>
  </si>
  <si>
    <t>167</t>
  </si>
  <si>
    <t>7593320180</t>
  </si>
  <si>
    <t>Prvky Blok omezovacích diod  (CV719279001)</t>
  </si>
  <si>
    <t>897149347</t>
  </si>
  <si>
    <t>168</t>
  </si>
  <si>
    <t>7593320183</t>
  </si>
  <si>
    <t>Prvky Blok omezovacích diod  (CV719279002)</t>
  </si>
  <si>
    <t>1922730276</t>
  </si>
  <si>
    <t>169</t>
  </si>
  <si>
    <t>7593320186</t>
  </si>
  <si>
    <t>Prvky Usměrňovač GUDO  (CV719309001)</t>
  </si>
  <si>
    <t>13245273</t>
  </si>
  <si>
    <t>170</t>
  </si>
  <si>
    <t>7593320189</t>
  </si>
  <si>
    <t>Prvky Deska pulzního zesilovače  (CV719379002B)</t>
  </si>
  <si>
    <t>1880277235</t>
  </si>
  <si>
    <t>171</t>
  </si>
  <si>
    <t>7593320192</t>
  </si>
  <si>
    <t>Prvky Deska S POKO 75 94  (CV724805019)</t>
  </si>
  <si>
    <t>-1644408260</t>
  </si>
  <si>
    <t>172</t>
  </si>
  <si>
    <t>7593320195</t>
  </si>
  <si>
    <t>Prvky Jednotka DR-BZKS  (CV724805022)</t>
  </si>
  <si>
    <t>1785919209</t>
  </si>
  <si>
    <t>173</t>
  </si>
  <si>
    <t>7593320198</t>
  </si>
  <si>
    <t>Prvky Blok kondenzátor.pro relé DSR 12S (CV726319002)</t>
  </si>
  <si>
    <t>1757262961</t>
  </si>
  <si>
    <t>174</t>
  </si>
  <si>
    <t>7593320201</t>
  </si>
  <si>
    <t>Prvky Blok kondenzát.korekč.čl.  (CV726349002)</t>
  </si>
  <si>
    <t>1376988064</t>
  </si>
  <si>
    <t>175</t>
  </si>
  <si>
    <t>7593320204</t>
  </si>
  <si>
    <t>Prvky Transil pro pojistky  (CV726435001M)</t>
  </si>
  <si>
    <t>223887108</t>
  </si>
  <si>
    <t>176</t>
  </si>
  <si>
    <t>7593320207</t>
  </si>
  <si>
    <t>Prvky Souprava dohl.obv.SDR-1 zástrčková (CV727019003)</t>
  </si>
  <si>
    <t>633387922</t>
  </si>
  <si>
    <t>177</t>
  </si>
  <si>
    <t>7593320210</t>
  </si>
  <si>
    <t>Prvky Souprava kontroly rozřezu SRO-1 zástrč. (CV727029002)</t>
  </si>
  <si>
    <t>1167468038</t>
  </si>
  <si>
    <t>178</t>
  </si>
  <si>
    <t>7593320213</t>
  </si>
  <si>
    <t>Prvky Filtr pro ochranu relé FOR 2(zástrč.) (CV727039003)</t>
  </si>
  <si>
    <t>1882736797</t>
  </si>
  <si>
    <t>179</t>
  </si>
  <si>
    <t>7593320216</t>
  </si>
  <si>
    <t>Prvky Tlačítko  (CV727295002)</t>
  </si>
  <si>
    <t>-531632124</t>
  </si>
  <si>
    <t>180</t>
  </si>
  <si>
    <t>7593320219</t>
  </si>
  <si>
    <t>Prvky Panel se 2 tlačítky  (CV727295005)</t>
  </si>
  <si>
    <t>1232531969</t>
  </si>
  <si>
    <t>181</t>
  </si>
  <si>
    <t>7593320222</t>
  </si>
  <si>
    <t>Prvky Jednotka napájecí NJ-3E (CV727659002)</t>
  </si>
  <si>
    <t>-1662258649</t>
  </si>
  <si>
    <t>182</t>
  </si>
  <si>
    <t>7593320225</t>
  </si>
  <si>
    <t>Prvky Jednotka releová RJ-3E (CV727669002)</t>
  </si>
  <si>
    <t>-1162794163</t>
  </si>
  <si>
    <t>183</t>
  </si>
  <si>
    <t>7593320228</t>
  </si>
  <si>
    <t>Prvky Jednotka napájecí NJ-4E (CV727679002)</t>
  </si>
  <si>
    <t>1031874115</t>
  </si>
  <si>
    <t>184</t>
  </si>
  <si>
    <t>7593320231</t>
  </si>
  <si>
    <t>Prvky Jednotka releová RJ-4E (CV727689002)</t>
  </si>
  <si>
    <t>-389937995</t>
  </si>
  <si>
    <t>185</t>
  </si>
  <si>
    <t>7593320234</t>
  </si>
  <si>
    <t>Prvky Doplněk releové jednotky RJD-4E (CV727739002)</t>
  </si>
  <si>
    <t>-1703218220</t>
  </si>
  <si>
    <t>186</t>
  </si>
  <si>
    <t>7593320237</t>
  </si>
  <si>
    <t>Prvky Sada vodítek pro jednotku nízkou (CV727775001)</t>
  </si>
  <si>
    <t>1172563401</t>
  </si>
  <si>
    <t>187</t>
  </si>
  <si>
    <t>7593320240</t>
  </si>
  <si>
    <t>Prvky Sada vodítek pro jednotku  (CV727775002)</t>
  </si>
  <si>
    <t>-1511305328</t>
  </si>
  <si>
    <t>188</t>
  </si>
  <si>
    <t>7593320243</t>
  </si>
  <si>
    <t>Prvky Deska zadní ZD-3N (CV727785002)</t>
  </si>
  <si>
    <t>663507641</t>
  </si>
  <si>
    <t>189</t>
  </si>
  <si>
    <t>7593320246</t>
  </si>
  <si>
    <t>Prvky Deska zadní ZD-3 (CV727785003)</t>
  </si>
  <si>
    <t>2010497369</t>
  </si>
  <si>
    <t>190</t>
  </si>
  <si>
    <t>7593320249</t>
  </si>
  <si>
    <t>Prvky Jednotka DSO-3N (CV727789001)</t>
  </si>
  <si>
    <t>1911295819</t>
  </si>
  <si>
    <t>191</t>
  </si>
  <si>
    <t>7593320252</t>
  </si>
  <si>
    <t>Prvky Jednotka DSO-3 (CV727789002)</t>
  </si>
  <si>
    <t>-634586524</t>
  </si>
  <si>
    <t>192</t>
  </si>
  <si>
    <t>7593320255</t>
  </si>
  <si>
    <t>Prvky Deska zadní ZD-4N (CV727795002B)</t>
  </si>
  <si>
    <t>-1678377128</t>
  </si>
  <si>
    <t>193</t>
  </si>
  <si>
    <t>7593320258</t>
  </si>
  <si>
    <t>Prvky Deska zadní ZD-4 (CV727795003B)</t>
  </si>
  <si>
    <t>-1604232964</t>
  </si>
  <si>
    <t>194</t>
  </si>
  <si>
    <t>7593320261</t>
  </si>
  <si>
    <t>Prvky Jednotka DSO-4N (CV727799001)</t>
  </si>
  <si>
    <t>797821690</t>
  </si>
  <si>
    <t>195</t>
  </si>
  <si>
    <t>7593320264</t>
  </si>
  <si>
    <t>Prvky Jednotka DSO-4 (CV727799002)</t>
  </si>
  <si>
    <t>-1154209639</t>
  </si>
  <si>
    <t>196</t>
  </si>
  <si>
    <t>7593320267</t>
  </si>
  <si>
    <t>Prvky Deska zadní ZR-3N (CV727805002)</t>
  </si>
  <si>
    <t>-1125451099</t>
  </si>
  <si>
    <t>197</t>
  </si>
  <si>
    <t>7593320270</t>
  </si>
  <si>
    <t>Prvky Deska zadní ZR-3 (CV727805003)</t>
  </si>
  <si>
    <t>1636516129</t>
  </si>
  <si>
    <t>198</t>
  </si>
  <si>
    <t>7593320273</t>
  </si>
  <si>
    <t>Prvky Jednotka DR-AC (CV727805005)</t>
  </si>
  <si>
    <t>-2017514503</t>
  </si>
  <si>
    <t>199</t>
  </si>
  <si>
    <t>7593320276</t>
  </si>
  <si>
    <t>Prvky Jednotka DR-3N (CV727809001)</t>
  </si>
  <si>
    <t>-57662390</t>
  </si>
  <si>
    <t>200</t>
  </si>
  <si>
    <t>7593320279</t>
  </si>
  <si>
    <t>Prvky Jednotka DR-3 (CV727809002)</t>
  </si>
  <si>
    <t>1926481989</t>
  </si>
  <si>
    <t>201</t>
  </si>
  <si>
    <t>7593320282</t>
  </si>
  <si>
    <t>Prvky Podložka  (CV727810019)</t>
  </si>
  <si>
    <t>-1354150056</t>
  </si>
  <si>
    <t>202</t>
  </si>
  <si>
    <t>7593320285</t>
  </si>
  <si>
    <t>Prvky Držák 4  (CV727810021)</t>
  </si>
  <si>
    <t>-873180717</t>
  </si>
  <si>
    <t>203</t>
  </si>
  <si>
    <t>7593320288</t>
  </si>
  <si>
    <t>Prvky Předstabilizátor impulzní 110V (CV728405006)</t>
  </si>
  <si>
    <t>-2061245094</t>
  </si>
  <si>
    <t>204</t>
  </si>
  <si>
    <t>7593320291</t>
  </si>
  <si>
    <t>Prvky Obvody logické I  (CV728405007B)</t>
  </si>
  <si>
    <t>268714244</t>
  </si>
  <si>
    <t>205</t>
  </si>
  <si>
    <t>7593320294</t>
  </si>
  <si>
    <t>Prvky Jednotka diagnostiky  (CV728405008B)</t>
  </si>
  <si>
    <t>-325931057</t>
  </si>
  <si>
    <t>206</t>
  </si>
  <si>
    <t>7593320297</t>
  </si>
  <si>
    <t>Prvky Obvody logické II  (CV728405009B)</t>
  </si>
  <si>
    <t>1739822768</t>
  </si>
  <si>
    <t>207</t>
  </si>
  <si>
    <t>7593320300</t>
  </si>
  <si>
    <t>Prvky Jednotka relé  (CV728405010B)</t>
  </si>
  <si>
    <t>-1785801132</t>
  </si>
  <si>
    <t>208</t>
  </si>
  <si>
    <t>7593320303</t>
  </si>
  <si>
    <t>Prvky Obvody výstupní  (CV728405011B)</t>
  </si>
  <si>
    <t>-1719000870</t>
  </si>
  <si>
    <t>209</t>
  </si>
  <si>
    <t>7593320306</t>
  </si>
  <si>
    <t>Prvky Dekodér-impulsního sign.  (CV728405012B)</t>
  </si>
  <si>
    <t>-2124427137</t>
  </si>
  <si>
    <t>210</t>
  </si>
  <si>
    <t>7593320309</t>
  </si>
  <si>
    <t>Prvky Deska dekodéru kódu  (CV728405013B)</t>
  </si>
  <si>
    <t>-1829632365</t>
  </si>
  <si>
    <t>211</t>
  </si>
  <si>
    <t>7593320312</t>
  </si>
  <si>
    <t>Prvky Deska detektoru II  (CV728405014B)</t>
  </si>
  <si>
    <t>1446947361</t>
  </si>
  <si>
    <t>212</t>
  </si>
  <si>
    <t>7593320315</t>
  </si>
  <si>
    <t>Prvky Deska detektoru I  (CV728405015B)</t>
  </si>
  <si>
    <t>1566123926</t>
  </si>
  <si>
    <t>213</t>
  </si>
  <si>
    <t>7593320318</t>
  </si>
  <si>
    <t>Prvky Deska pásmové propusti  (CV728405016)</t>
  </si>
  <si>
    <t>-923788186</t>
  </si>
  <si>
    <t>214</t>
  </si>
  <si>
    <t>7593320321</t>
  </si>
  <si>
    <t>Prvky Deska vstupních obvodů  (CV728405017B)</t>
  </si>
  <si>
    <t>-1387146743</t>
  </si>
  <si>
    <t>215</t>
  </si>
  <si>
    <t>7593320324</t>
  </si>
  <si>
    <t>Prvky Deska elektron.přepínačů  (CV728405018B)</t>
  </si>
  <si>
    <t>-1481628174</t>
  </si>
  <si>
    <t>216</t>
  </si>
  <si>
    <t>7593320327</t>
  </si>
  <si>
    <t>Prvky Deska relé  (CV728405019B)</t>
  </si>
  <si>
    <t>1249505555</t>
  </si>
  <si>
    <t>217</t>
  </si>
  <si>
    <t>7593320330</t>
  </si>
  <si>
    <t>Prvky Jednotka ovládací 2 kabin  (CV728405057B)</t>
  </si>
  <si>
    <t>1487080284</t>
  </si>
  <si>
    <t>218</t>
  </si>
  <si>
    <t>7593320333</t>
  </si>
  <si>
    <t>Prvky Snímač - závěs krátký  (CV728405066B)</t>
  </si>
  <si>
    <t>77552872</t>
  </si>
  <si>
    <t>219</t>
  </si>
  <si>
    <t>7593320336</t>
  </si>
  <si>
    <t>Prvky Opakovač návěstní traťový  (CV728405078B)</t>
  </si>
  <si>
    <t>-511465399</t>
  </si>
  <si>
    <t>220</t>
  </si>
  <si>
    <t>7593320339</t>
  </si>
  <si>
    <t>Prvky Opakovač návěst.spádovišt  (CV728405087)</t>
  </si>
  <si>
    <t>-2077620402</t>
  </si>
  <si>
    <t>221</t>
  </si>
  <si>
    <t>7593320342</t>
  </si>
  <si>
    <t>Prvky Jednotka ovládací 1 kabin  (CV728405091B)</t>
  </si>
  <si>
    <t>1024001045</t>
  </si>
  <si>
    <t>222</t>
  </si>
  <si>
    <t>7593320345</t>
  </si>
  <si>
    <t>Prvky Násobič napětí 24V  (CV728405093)</t>
  </si>
  <si>
    <t>-490217504</t>
  </si>
  <si>
    <t>223</t>
  </si>
  <si>
    <t>7593320348</t>
  </si>
  <si>
    <t>Prvky Zdroj impulsní  (CV728405094B)</t>
  </si>
  <si>
    <t>1641624434</t>
  </si>
  <si>
    <t>224</t>
  </si>
  <si>
    <t>7593320351</t>
  </si>
  <si>
    <t>Prvky Deska indikace startu  (CV728405104)</t>
  </si>
  <si>
    <t>-1167004795</t>
  </si>
  <si>
    <t>225</t>
  </si>
  <si>
    <t>7593320354</t>
  </si>
  <si>
    <t>Prvky Jednotka ovlád.dvoukabin.  (CV728405257)</t>
  </si>
  <si>
    <t>-936670266</t>
  </si>
  <si>
    <t>226</t>
  </si>
  <si>
    <t>7593320357</t>
  </si>
  <si>
    <t>Prvky Deska přepínačů  (CV728545004)</t>
  </si>
  <si>
    <t>864669415</t>
  </si>
  <si>
    <t>227</t>
  </si>
  <si>
    <t>7593320366</t>
  </si>
  <si>
    <t>Prvky Svorkovnice dvoudílná  (CV731019001)</t>
  </si>
  <si>
    <t>1302604885</t>
  </si>
  <si>
    <t>228</t>
  </si>
  <si>
    <t>7593320369</t>
  </si>
  <si>
    <t>Prvky Štítek pro svorkovnici  (CV731020003)</t>
  </si>
  <si>
    <t>1434794784</t>
  </si>
  <si>
    <t>229</t>
  </si>
  <si>
    <t>7593320372</t>
  </si>
  <si>
    <t>Prvky Svorkovnice šestidílná  (CV731029001)</t>
  </si>
  <si>
    <t>1233061727</t>
  </si>
  <si>
    <t>230</t>
  </si>
  <si>
    <t>7593320375</t>
  </si>
  <si>
    <t>Prvky Odpor drátový regulační 2,2Ohm 10A (CV731059001)</t>
  </si>
  <si>
    <t>-2049692912</t>
  </si>
  <si>
    <t>231</t>
  </si>
  <si>
    <t>7593320378</t>
  </si>
  <si>
    <t>Prvky Svorkovnice NS 12B  (CV731149002)</t>
  </si>
  <si>
    <t>1449294020</t>
  </si>
  <si>
    <t>232</t>
  </si>
  <si>
    <t>7593320381</t>
  </si>
  <si>
    <t>Prvky Propojka 12-ti dílná  (CV731160005)</t>
  </si>
  <si>
    <t>-1906372790</t>
  </si>
  <si>
    <t>233</t>
  </si>
  <si>
    <t>7593320384</t>
  </si>
  <si>
    <t>Prvky Svorkovnice SV-12 A svorník jednostranný (CV731169001)</t>
  </si>
  <si>
    <t>2072988295</t>
  </si>
  <si>
    <t>234</t>
  </si>
  <si>
    <t>7593320399</t>
  </si>
  <si>
    <t>Prvky Sběrnice  (CV732245027)</t>
  </si>
  <si>
    <t>2099187285</t>
  </si>
  <si>
    <t>235</t>
  </si>
  <si>
    <t>7593320402</t>
  </si>
  <si>
    <t>Prvky Spínač výměny elektronický ESV (120/6) (CV745809002)</t>
  </si>
  <si>
    <t>1950321756</t>
  </si>
  <si>
    <t>236</t>
  </si>
  <si>
    <t>7593320405</t>
  </si>
  <si>
    <t>Prvky Kazeta snížená 119  (CV755125008B)</t>
  </si>
  <si>
    <t>-548531709</t>
  </si>
  <si>
    <t>237</t>
  </si>
  <si>
    <t>7593320407</t>
  </si>
  <si>
    <t>Prvky Kazeta časové jednotky - nízká (CV755135009)</t>
  </si>
  <si>
    <t>-2135156949</t>
  </si>
  <si>
    <t>238</t>
  </si>
  <si>
    <t>7593320408</t>
  </si>
  <si>
    <t>Prvky Deska propojovací DP2 (CV755135002)</t>
  </si>
  <si>
    <t>-1465922752</t>
  </si>
  <si>
    <t>239</t>
  </si>
  <si>
    <t>7593320414</t>
  </si>
  <si>
    <t>Prvky Deska propojovací DPN (CV755135004)</t>
  </si>
  <si>
    <t>-1389396164</t>
  </si>
  <si>
    <t>240</t>
  </si>
  <si>
    <t>7593320417</t>
  </si>
  <si>
    <t>Prvky Jednotka časová CJS  (CV755139001)</t>
  </si>
  <si>
    <t>-24303694</t>
  </si>
  <si>
    <t>241</t>
  </si>
  <si>
    <t>7593320418</t>
  </si>
  <si>
    <t>Prvky Jednotka časová CJS Schroff snížená (CV755139010)</t>
  </si>
  <si>
    <t>-417047640</t>
  </si>
  <si>
    <t>242</t>
  </si>
  <si>
    <t>7593320420</t>
  </si>
  <si>
    <t>Prvky Jednotka časová CJP  (CV755139002)</t>
  </si>
  <si>
    <t>1148804850</t>
  </si>
  <si>
    <t>243</t>
  </si>
  <si>
    <t>7593320423</t>
  </si>
  <si>
    <t>Prvky Jednotka časová CJE (CV755139003)</t>
  </si>
  <si>
    <t>-1715149409</t>
  </si>
  <si>
    <t>244</t>
  </si>
  <si>
    <t>7593320426</t>
  </si>
  <si>
    <t>Prvky Jednotka časová CJS (CV755139004)</t>
  </si>
  <si>
    <t>205038600</t>
  </si>
  <si>
    <t>245</t>
  </si>
  <si>
    <t>7593320429</t>
  </si>
  <si>
    <t>Prvky Jednotka časová CJP (CV755139005)</t>
  </si>
  <si>
    <t>1278680428</t>
  </si>
  <si>
    <t>246</t>
  </si>
  <si>
    <t>7593320432</t>
  </si>
  <si>
    <t>Prvky Jednotka časová CJE (CV755139006)</t>
  </si>
  <si>
    <t>-658507542</t>
  </si>
  <si>
    <t>247</t>
  </si>
  <si>
    <t>7593320435</t>
  </si>
  <si>
    <t>Prvky Ochrana baterie přepěťová  (CV800795088)</t>
  </si>
  <si>
    <t>-1213668963</t>
  </si>
  <si>
    <t>248</t>
  </si>
  <si>
    <t>7593320441</t>
  </si>
  <si>
    <t>Prvky Spínač elektronický TYS-4 (CV802449001)</t>
  </si>
  <si>
    <t>-1146145851</t>
  </si>
  <si>
    <t>249</t>
  </si>
  <si>
    <t>7593320444</t>
  </si>
  <si>
    <t>Prvky Spínač elektronický TYS-5 (CV802459001)</t>
  </si>
  <si>
    <t>1581270005</t>
  </si>
  <si>
    <t>250</t>
  </si>
  <si>
    <t>7593320447</t>
  </si>
  <si>
    <t>Prvky Panel měřících svorek  (CV803559002)</t>
  </si>
  <si>
    <t>649577355</t>
  </si>
  <si>
    <t>251</t>
  </si>
  <si>
    <t>7593320448</t>
  </si>
  <si>
    <t>Prvky Relé RT 2P/8A,24VDC,5MM RT 424024 (HM0358259992095)</t>
  </si>
  <si>
    <t>57716342</t>
  </si>
  <si>
    <t>252</t>
  </si>
  <si>
    <t>7593320449</t>
  </si>
  <si>
    <t>Prvky Patice RT, 5mm/pro YM moduly RT 78725 (HM0358259992081)</t>
  </si>
  <si>
    <t>-461584549</t>
  </si>
  <si>
    <t>253</t>
  </si>
  <si>
    <t>7593320450</t>
  </si>
  <si>
    <t>Prvky Relé Schrack PT 570024 základní sestava (CV930025028)</t>
  </si>
  <si>
    <t>949758671</t>
  </si>
  <si>
    <t>254</t>
  </si>
  <si>
    <t>7593320453</t>
  </si>
  <si>
    <t>Prvky Zdroj usměrněného napětí ZUN1-24V/2A (CV940739001)</t>
  </si>
  <si>
    <t>1940144389</t>
  </si>
  <si>
    <t>255</t>
  </si>
  <si>
    <t>7593320456</t>
  </si>
  <si>
    <t>Prvky Zdroj usměrněného napětí ZUN1-24V/5A (CV940749001)</t>
  </si>
  <si>
    <t>1788464855</t>
  </si>
  <si>
    <t>256</t>
  </si>
  <si>
    <t>7593320459</t>
  </si>
  <si>
    <t>Prvky Zdroj usměrněného napětí ZUN1-48V/2A (CV940769001)</t>
  </si>
  <si>
    <t>-1774694219</t>
  </si>
  <si>
    <t>257</t>
  </si>
  <si>
    <t>7593320462</t>
  </si>
  <si>
    <t>Prvky Zdroj usměrněného napětí ZUN1-48V/4A (CV940779001)</t>
  </si>
  <si>
    <t>1626610420</t>
  </si>
  <si>
    <t>258</t>
  </si>
  <si>
    <t>7593320465</t>
  </si>
  <si>
    <t>Prvky Kryt pro bloky 133157 (HM0321852200000)</t>
  </si>
  <si>
    <t>1914949213</t>
  </si>
  <si>
    <t>259</t>
  </si>
  <si>
    <t>7593320468</t>
  </si>
  <si>
    <t>Prvky Ochrana přepěťová kol.obv. POKO 94 (HM0358239992974)</t>
  </si>
  <si>
    <t>-1505606886</t>
  </si>
  <si>
    <t>260</t>
  </si>
  <si>
    <t>7593320471</t>
  </si>
  <si>
    <t>Prvky Ochrana přepěť.síť.přív. POSP 94 (HM0358239992975)</t>
  </si>
  <si>
    <t>-371024930</t>
  </si>
  <si>
    <t>261</t>
  </si>
  <si>
    <t>7593320474</t>
  </si>
  <si>
    <t>Prvky Ochrana přepěťová POKL 94 (HM0358239992977)</t>
  </si>
  <si>
    <t>-1395581325</t>
  </si>
  <si>
    <t>262</t>
  </si>
  <si>
    <t>7593320477</t>
  </si>
  <si>
    <t>Prvky Ochrana přepěť.pro nap.bat PONB 94 (HM0358239992984)</t>
  </si>
  <si>
    <t>-1597173188</t>
  </si>
  <si>
    <t>263</t>
  </si>
  <si>
    <t>7593320482</t>
  </si>
  <si>
    <t>Prvky Trafo JBC E5035-001 NP542 SOBS-2A (HM0374215990012)</t>
  </si>
  <si>
    <t>887501969</t>
  </si>
  <si>
    <t>264</t>
  </si>
  <si>
    <t>7593320483</t>
  </si>
  <si>
    <t>Prvky Trafo JOC E4060-065 400VA 220-230-240/150-230V (HM0374212300107)</t>
  </si>
  <si>
    <t>1057860300</t>
  </si>
  <si>
    <t>265</t>
  </si>
  <si>
    <t>7593320486</t>
  </si>
  <si>
    <t>Prvky Trafo JOC E2540-0035 80VA 230/230V (HM0374212300109)</t>
  </si>
  <si>
    <t>2035350421</t>
  </si>
  <si>
    <t>266</t>
  </si>
  <si>
    <t>7593320489</t>
  </si>
  <si>
    <t>Prvky Trafo JOC U3250-0209    630VA 210-230-240/160-230 (HM0374212300185)</t>
  </si>
  <si>
    <t>946793886</t>
  </si>
  <si>
    <t>267</t>
  </si>
  <si>
    <t>7593320492</t>
  </si>
  <si>
    <t>Prvky Trafo JOC U50103-0041  3,15kVA 230/230V (HM0374212300218)</t>
  </si>
  <si>
    <t>1437565199</t>
  </si>
  <si>
    <t>268</t>
  </si>
  <si>
    <t>7593320495</t>
  </si>
  <si>
    <t>Prvky Trafo JOC U4040-0320  800VA 220-230-240/150-160-210-220-23 (HM0374212300334)</t>
  </si>
  <si>
    <t>2051960666</t>
  </si>
  <si>
    <t>269</t>
  </si>
  <si>
    <t>7593320498</t>
  </si>
  <si>
    <t>Prvky Trafo JOC E5092-0145  1kVA 230/220-230-240V (HM0374212300350)</t>
  </si>
  <si>
    <t>657975481</t>
  </si>
  <si>
    <t>270</t>
  </si>
  <si>
    <t>7593320501</t>
  </si>
  <si>
    <t>Prvky Trafo JOC U5052-0114    1,6kVA 230/210-230-250V (HM0374212300377)</t>
  </si>
  <si>
    <t>-878315608</t>
  </si>
  <si>
    <t>271</t>
  </si>
  <si>
    <t>7593320504</t>
  </si>
  <si>
    <t>Prvky Trafo NTU 5B   /51341B/  (HM0374215010004)</t>
  </si>
  <si>
    <t>1635801301</t>
  </si>
  <si>
    <t>272</t>
  </si>
  <si>
    <t>7593320507</t>
  </si>
  <si>
    <t>Prvky Trafo POBS 3.1 (HM0374215020000)</t>
  </si>
  <si>
    <t>-1403960421</t>
  </si>
  <si>
    <t>273</t>
  </si>
  <si>
    <t>7593320510</t>
  </si>
  <si>
    <t>Prvky Trafo RTE 1 (HM0374215030000)</t>
  </si>
  <si>
    <t>139368297</t>
  </si>
  <si>
    <t>274</t>
  </si>
  <si>
    <t>7593320513</t>
  </si>
  <si>
    <t>Prvky Trafo JOC E3225-001 100VA 220V/3-8-5,5V,35-72,5V (HM0374215040000)</t>
  </si>
  <si>
    <t>24175193</t>
  </si>
  <si>
    <t>275</t>
  </si>
  <si>
    <t>7593320516</t>
  </si>
  <si>
    <t>Prvky Trafo JSC E3250-137 PTM (HM0374215050000)</t>
  </si>
  <si>
    <t>2080370188</t>
  </si>
  <si>
    <t>276</t>
  </si>
  <si>
    <t>7593320519</t>
  </si>
  <si>
    <t>Prvky Trafo JNC E4050-0007  100VA 220//6-11/6A/2-1,5-1,5/A (HM0374215060000)</t>
  </si>
  <si>
    <t>-641711550</t>
  </si>
  <si>
    <t>277</t>
  </si>
  <si>
    <t>7593320522</t>
  </si>
  <si>
    <t>Prvky Trafo JOC E3232-210 NTU-1 (HM0374215990010)</t>
  </si>
  <si>
    <t>-2143894695</t>
  </si>
  <si>
    <t>278</t>
  </si>
  <si>
    <t>7593320525</t>
  </si>
  <si>
    <t>Prvky Trafo JOC E32452-009 NTU-2 (HM0374215990011)</t>
  </si>
  <si>
    <t>1780012722</t>
  </si>
  <si>
    <t>279</t>
  </si>
  <si>
    <t>7593320528</t>
  </si>
  <si>
    <t>Prvky Trafo JOC U6078-0003  5,3kVA 400V/S1:230V-11,5A (HM0374215990604)</t>
  </si>
  <si>
    <t>-517040404</t>
  </si>
  <si>
    <t>280</t>
  </si>
  <si>
    <t>7593320531</t>
  </si>
  <si>
    <t>Prvky Trafo JOC U6078-0025   4,2kVA 400V//230/9.13A/230/9.13A (HM0374215991002)</t>
  </si>
  <si>
    <t>-1233012262</t>
  </si>
  <si>
    <t>281</t>
  </si>
  <si>
    <t>7593320534</t>
  </si>
  <si>
    <t>Prvky Trafo TOC F5056-034 3kVA 3x400/230V//3x400/230V (HM0374255990005)</t>
  </si>
  <si>
    <t>-946966637</t>
  </si>
  <si>
    <t>282</t>
  </si>
  <si>
    <t>7593320536</t>
  </si>
  <si>
    <t>Prvky Trafo TOC 34040-0115 – 3x400/231//3x400/231V, 1kVA (HM0374255990048)</t>
  </si>
  <si>
    <t>-1593129723</t>
  </si>
  <si>
    <t>283</t>
  </si>
  <si>
    <t>7593320537</t>
  </si>
  <si>
    <t>Prvky Trafo TOC F4545-058 2kVA 3x400/231//3x400/231V (HM0374255990009)</t>
  </si>
  <si>
    <t>1187404002</t>
  </si>
  <si>
    <t>284</t>
  </si>
  <si>
    <t>7593320540</t>
  </si>
  <si>
    <t>Prvky Prodlužovač impulsů PI 97A (HM0404129990092)</t>
  </si>
  <si>
    <t>1021515022</t>
  </si>
  <si>
    <t>285</t>
  </si>
  <si>
    <t>7593320543</t>
  </si>
  <si>
    <t>Prvky Jednotka časová jednoduchá  (HM0404129990512)</t>
  </si>
  <si>
    <t>1918301523</t>
  </si>
  <si>
    <t>286</t>
  </si>
  <si>
    <t>7593320546</t>
  </si>
  <si>
    <t>Prvky Jednotka časová  dvojitá  (HM0404129990513)</t>
  </si>
  <si>
    <t>1852834660</t>
  </si>
  <si>
    <t>287</t>
  </si>
  <si>
    <t>7593320549</t>
  </si>
  <si>
    <t>Prvky Indikátor kolejového proudu IKP (HM0404129990518)</t>
  </si>
  <si>
    <t>334896308</t>
  </si>
  <si>
    <t>288</t>
  </si>
  <si>
    <t>7593320552</t>
  </si>
  <si>
    <t>Prvky Obvod klopný RT5 inovovaný . (HM0404129990534)</t>
  </si>
  <si>
    <t>-1558108324</t>
  </si>
  <si>
    <t>289</t>
  </si>
  <si>
    <t>7593320555</t>
  </si>
  <si>
    <t>Prvky Spínač TYS 1A (HM0404223990095)</t>
  </si>
  <si>
    <t>-1467092229</t>
  </si>
  <si>
    <t>290</t>
  </si>
  <si>
    <t>7593320558</t>
  </si>
  <si>
    <t>Prvky Kazeta TEDIS5 v plastovém provedení</t>
  </si>
  <si>
    <t>-1283721166</t>
  </si>
  <si>
    <t>291</t>
  </si>
  <si>
    <t>7593320561</t>
  </si>
  <si>
    <t>Prvky Kazeta TEDIS7 v plastovém provedení</t>
  </si>
  <si>
    <t>406346837</t>
  </si>
  <si>
    <t>292</t>
  </si>
  <si>
    <t>7593320564</t>
  </si>
  <si>
    <t>Prvky Kazeta TEDIS12 v plastovém provedení</t>
  </si>
  <si>
    <t>-1577138539</t>
  </si>
  <si>
    <t>293</t>
  </si>
  <si>
    <t>7593320567</t>
  </si>
  <si>
    <t>Prvky Kazeta TEDIS9 v provedení 19"eurocard</t>
  </si>
  <si>
    <t>-1179748221</t>
  </si>
  <si>
    <t>294</t>
  </si>
  <si>
    <t>7593320570</t>
  </si>
  <si>
    <t>Prvky Kazeta TEDIS15 v provedení 19"eurocard</t>
  </si>
  <si>
    <t>-1941331060</t>
  </si>
  <si>
    <t>295</t>
  </si>
  <si>
    <t>7593320573</t>
  </si>
  <si>
    <t>Prvky Kazeta TEDIS21 v provedení 19"eurocard</t>
  </si>
  <si>
    <t>461287572</t>
  </si>
  <si>
    <t>296</t>
  </si>
  <si>
    <t>7593320574</t>
  </si>
  <si>
    <t>Prvky Kazeta TD328</t>
  </si>
  <si>
    <t>517339190</t>
  </si>
  <si>
    <t>297</t>
  </si>
  <si>
    <t>7593320575</t>
  </si>
  <si>
    <t>Prvky Montážní sada 1patrová 133 mm pro kazetu TD</t>
  </si>
  <si>
    <t>-1439969405</t>
  </si>
  <si>
    <t>298</t>
  </si>
  <si>
    <t>7593320576</t>
  </si>
  <si>
    <t>Prvky TBRP - Jednotka napáječe a opakovače sběrnice</t>
  </si>
  <si>
    <t>457496925</t>
  </si>
  <si>
    <t>299</t>
  </si>
  <si>
    <t>7593320579</t>
  </si>
  <si>
    <t>Prvky TDCC – řídící jednotka sběrnice</t>
  </si>
  <si>
    <t>2100907034</t>
  </si>
  <si>
    <t>300</t>
  </si>
  <si>
    <t>7593320582</t>
  </si>
  <si>
    <t>Prvky TDCD – Komunikační datová jednotka</t>
  </si>
  <si>
    <t>-622736993</t>
  </si>
  <si>
    <t>301</t>
  </si>
  <si>
    <t>7593320585</t>
  </si>
  <si>
    <t>Prvky TDMD – Komunikační modemová jednotka</t>
  </si>
  <si>
    <t>-1712505288</t>
  </si>
  <si>
    <t>302</t>
  </si>
  <si>
    <t>7593320588</t>
  </si>
  <si>
    <t>Prvky TDI8s – Jednotka 8 bezpečných digitálních vstupů</t>
  </si>
  <si>
    <t>-1358619443</t>
  </si>
  <si>
    <t>303</t>
  </si>
  <si>
    <t>7593320591</t>
  </si>
  <si>
    <t>Prvky TDI16 – Jednotka 16 digitálních vstupů</t>
  </si>
  <si>
    <t>-591062538</t>
  </si>
  <si>
    <t>304</t>
  </si>
  <si>
    <t>7593320594</t>
  </si>
  <si>
    <t>Prvky TDO8 – Jednotka 8 digitálních výstupů</t>
  </si>
  <si>
    <t>1754838937</t>
  </si>
  <si>
    <t>305</t>
  </si>
  <si>
    <t>7593320597</t>
  </si>
  <si>
    <t>Prvky TDO8s – Jednotka 8 bezpečných digitálních výstupů</t>
  </si>
  <si>
    <t>1645574416</t>
  </si>
  <si>
    <t>306</t>
  </si>
  <si>
    <t>7593320600</t>
  </si>
  <si>
    <t>Prvky Jednotka BPS4 F</t>
  </si>
  <si>
    <t>-222161603</t>
  </si>
  <si>
    <t>307</t>
  </si>
  <si>
    <t>7593320603</t>
  </si>
  <si>
    <t>Prvky Jednotka BPS4 T</t>
  </si>
  <si>
    <t>-641420665</t>
  </si>
  <si>
    <t>308</t>
  </si>
  <si>
    <t>7593320606</t>
  </si>
  <si>
    <t>Prvky TAI8 – Jednotka 8 analogových napěťových vstupů</t>
  </si>
  <si>
    <t>-417402774</t>
  </si>
  <si>
    <t>309</t>
  </si>
  <si>
    <t>7593320609</t>
  </si>
  <si>
    <t>Prvky LPO2 5F - Nízkopříkonový optočlen</t>
  </si>
  <si>
    <t>309094435</t>
  </si>
  <si>
    <t>310</t>
  </si>
  <si>
    <t>7593320612</t>
  </si>
  <si>
    <t>Prvky LPO2 5T - Nízkopříkonový optočlen</t>
  </si>
  <si>
    <t>-1262065325</t>
  </si>
  <si>
    <t>311</t>
  </si>
  <si>
    <t>7593320615</t>
  </si>
  <si>
    <t>Prvky LPO2 15F - Nízkopříkonový optočlen</t>
  </si>
  <si>
    <t>-1634431827</t>
  </si>
  <si>
    <t>312</t>
  </si>
  <si>
    <t>7593320618</t>
  </si>
  <si>
    <t>Prvky LPO2 15T - Nízkopříkonový optočlen</t>
  </si>
  <si>
    <t>-349810301</t>
  </si>
  <si>
    <t>313</t>
  </si>
  <si>
    <t>7593320621</t>
  </si>
  <si>
    <t>Prvky LPO2 200F - Nízkopříkonový optočlen</t>
  </si>
  <si>
    <t>299459362</t>
  </si>
  <si>
    <t>314</t>
  </si>
  <si>
    <t>7593320624</t>
  </si>
  <si>
    <t>Prvky LPO2 200T - Nízkopříkonový optočlen</t>
  </si>
  <si>
    <t>327449831</t>
  </si>
  <si>
    <t>315</t>
  </si>
  <si>
    <t>7593320627</t>
  </si>
  <si>
    <t>Prvky Modul externí TM01 pro TAR31 350V AC</t>
  </si>
  <si>
    <t>418374183</t>
  </si>
  <si>
    <t>316</t>
  </si>
  <si>
    <t>7593320630</t>
  </si>
  <si>
    <t>Prvky Modul externí TM03 pro TAR31 150V DC</t>
  </si>
  <si>
    <t>1219700278</t>
  </si>
  <si>
    <t>317</t>
  </si>
  <si>
    <t>7593320633</t>
  </si>
  <si>
    <t>Prvky Modul externí TM04 pro TAI8 300V</t>
  </si>
  <si>
    <t>-14860274</t>
  </si>
  <si>
    <t>318</t>
  </si>
  <si>
    <t>7593320636</t>
  </si>
  <si>
    <t>Prvky Modul externí TM05 pro TAI8 150V</t>
  </si>
  <si>
    <t>1213445928</t>
  </si>
  <si>
    <t>319</t>
  </si>
  <si>
    <t>7593320639</t>
  </si>
  <si>
    <t>Prvky Modul externí TM06 pro TAR31 3x400V do hvězdy</t>
  </si>
  <si>
    <t>1402148940</t>
  </si>
  <si>
    <t>320</t>
  </si>
  <si>
    <t>7593320642</t>
  </si>
  <si>
    <t>Prvky Modul externí TM07 pro TAR31 150V AC</t>
  </si>
  <si>
    <t>-1573548037</t>
  </si>
  <si>
    <t>321</t>
  </si>
  <si>
    <t>7593320645</t>
  </si>
  <si>
    <t>Prvky Modul externí TR10 pro TAR31 35V DC</t>
  </si>
  <si>
    <t>-743336654</t>
  </si>
  <si>
    <t>322</t>
  </si>
  <si>
    <t>7593320648</t>
  </si>
  <si>
    <t>Prvky Modul externí TR11 pro TAR31 80V DC</t>
  </si>
  <si>
    <t>-54234364</t>
  </si>
  <si>
    <t>323</t>
  </si>
  <si>
    <t>7593320651</t>
  </si>
  <si>
    <t>Prvky Panel jističů (120mm)</t>
  </si>
  <si>
    <t>-1837090055</t>
  </si>
  <si>
    <t>324</t>
  </si>
  <si>
    <t>7593320654</t>
  </si>
  <si>
    <t>Prvky Panel jističů (133mm)</t>
  </si>
  <si>
    <t>-867113299</t>
  </si>
  <si>
    <t>325</t>
  </si>
  <si>
    <t>7593320657</t>
  </si>
  <si>
    <t>Prvky Panel 3.patrový univerzální pro TEDIS plast</t>
  </si>
  <si>
    <t>-1880856347</t>
  </si>
  <si>
    <t>326</t>
  </si>
  <si>
    <t>7593320660</t>
  </si>
  <si>
    <t>Prvky Panel montážní pro TEDIS 5-7 do skříně RACK</t>
  </si>
  <si>
    <t>-1984417924</t>
  </si>
  <si>
    <t>327</t>
  </si>
  <si>
    <t>7593320663</t>
  </si>
  <si>
    <t>Prvky Lišta nosná do skříně RACK</t>
  </si>
  <si>
    <t>-1122955496</t>
  </si>
  <si>
    <t>328</t>
  </si>
  <si>
    <t>7593320666</t>
  </si>
  <si>
    <t>Prvky Panel 2 PENETŮ do skříně RACK</t>
  </si>
  <si>
    <t>-1600797685</t>
  </si>
  <si>
    <t>329</t>
  </si>
  <si>
    <t>7593320669</t>
  </si>
  <si>
    <t>Prvky Panel 5 PENETŮ do skříně RACK</t>
  </si>
  <si>
    <t>1985966283</t>
  </si>
  <si>
    <t>330</t>
  </si>
  <si>
    <t>7593320672</t>
  </si>
  <si>
    <t>Prvky Panel svorkovnic PENET do skříně RACK</t>
  </si>
  <si>
    <t>-839076435</t>
  </si>
  <si>
    <t>331</t>
  </si>
  <si>
    <t>7593320675</t>
  </si>
  <si>
    <t>Prvky Panel pro moduly TM (120mm)</t>
  </si>
  <si>
    <t>-158975166</t>
  </si>
  <si>
    <t>332</t>
  </si>
  <si>
    <t>7593320678</t>
  </si>
  <si>
    <t>Prvky Panel pro moduly TM (133mm)</t>
  </si>
  <si>
    <t>453789370</t>
  </si>
  <si>
    <t>333</t>
  </si>
  <si>
    <t>7593320681</t>
  </si>
  <si>
    <t>Prvky Rám pro montáž stanice TEDIS plast. na stěnu velký</t>
  </si>
  <si>
    <t>653595927</t>
  </si>
  <si>
    <t>334</t>
  </si>
  <si>
    <t>7593320684</t>
  </si>
  <si>
    <t>Prvky Rám pro montáž stanice TEDIS plast. na stěnu malý</t>
  </si>
  <si>
    <t>241519897</t>
  </si>
  <si>
    <t>335</t>
  </si>
  <si>
    <t>7593320687</t>
  </si>
  <si>
    <t>Prvky Panel 5 patrový pro 3x kazeta TEDIS19",FISCHER</t>
  </si>
  <si>
    <t>-2133705282</t>
  </si>
  <si>
    <t>336</t>
  </si>
  <si>
    <t>7593320690</t>
  </si>
  <si>
    <t>Prvky Panel 7 patrový pro 4x kazeta TEDIS19",FISCHER</t>
  </si>
  <si>
    <t>2049180758</t>
  </si>
  <si>
    <t>337</t>
  </si>
  <si>
    <t>7593320693</t>
  </si>
  <si>
    <t>Prvky Panel 3 patrový pro 2 x kazeta TEDIS19",FISCHER</t>
  </si>
  <si>
    <t>-1594109407</t>
  </si>
  <si>
    <t>338</t>
  </si>
  <si>
    <t>7593320696</t>
  </si>
  <si>
    <t>Prvky Panel 3.p. pro kazetu TEDIS19",FISCHER + 9 relé</t>
  </si>
  <si>
    <t>-1927211548</t>
  </si>
  <si>
    <t>339</t>
  </si>
  <si>
    <t>7593320699</t>
  </si>
  <si>
    <t>Prvky Panel 2.patrový pro kazetu TEDIS19",FISCHER</t>
  </si>
  <si>
    <t>-1415126482</t>
  </si>
  <si>
    <t>340</t>
  </si>
  <si>
    <t>7593320702</t>
  </si>
  <si>
    <t>Prvky Panel 2.patrový pro kazetu TEDIS19" + 6 relé</t>
  </si>
  <si>
    <t>-498447926</t>
  </si>
  <si>
    <t>341</t>
  </si>
  <si>
    <t>7593320705</t>
  </si>
  <si>
    <t>Prvky Záslepka TFP3/3-F 3 moduly-FAK</t>
  </si>
  <si>
    <t>-658310220</t>
  </si>
  <si>
    <t>342</t>
  </si>
  <si>
    <t>7593320708</t>
  </si>
  <si>
    <t>Prvky Záslepka TFP3/3 T 3 moduly-TEDIS</t>
  </si>
  <si>
    <t>643076175</t>
  </si>
  <si>
    <t>343</t>
  </si>
  <si>
    <t>7593320711</t>
  </si>
  <si>
    <t>Prvky Záslepka TFP3/4-F 4 moduly-FAK</t>
  </si>
  <si>
    <t>-504683433</t>
  </si>
  <si>
    <t>344</t>
  </si>
  <si>
    <t>7593320714</t>
  </si>
  <si>
    <t>Prvky Záslepka TFP3/4 T 4 moduly-TEDIS</t>
  </si>
  <si>
    <t>-781326806</t>
  </si>
  <si>
    <t>345</t>
  </si>
  <si>
    <t>7593320717</t>
  </si>
  <si>
    <t>Prvky Záslepka TFP3/5-F 5 modulů-FAK</t>
  </si>
  <si>
    <t>-1614506963</t>
  </si>
  <si>
    <t>346</t>
  </si>
  <si>
    <t>7593320720</t>
  </si>
  <si>
    <t>Prvky Záslepka TFP3/5 T 5 modulů-TEDIS</t>
  </si>
  <si>
    <t>-1127691464</t>
  </si>
  <si>
    <t>347</t>
  </si>
  <si>
    <t>7593320723</t>
  </si>
  <si>
    <t>Prvky Záslepka TFP3/8-F 8 modulů-FAK</t>
  </si>
  <si>
    <t>713072033</t>
  </si>
  <si>
    <t>348</t>
  </si>
  <si>
    <t>7593320726</t>
  </si>
  <si>
    <t>Prvky Záslepka TFP3/8 T 8 modulů-TEDIS</t>
  </si>
  <si>
    <t>1918491165</t>
  </si>
  <si>
    <t>349</t>
  </si>
  <si>
    <t>7593320729</t>
  </si>
  <si>
    <t>Prvky Záslepka TFP3/12-F 12 modulů-FAK</t>
  </si>
  <si>
    <t>-1232698166</t>
  </si>
  <si>
    <t>350</t>
  </si>
  <si>
    <t>7593320732</t>
  </si>
  <si>
    <t>Prvky Záslepka TFP3/12 T 12 modulů-TEDIS</t>
  </si>
  <si>
    <t>-1386463471</t>
  </si>
  <si>
    <t>351</t>
  </si>
  <si>
    <t>7593320735</t>
  </si>
  <si>
    <t>Prvky Záslepka TFP3/14-F 14 modulů-FAK</t>
  </si>
  <si>
    <t>1459505625</t>
  </si>
  <si>
    <t>352</t>
  </si>
  <si>
    <t>7593320738</t>
  </si>
  <si>
    <t>Prvky Záslepka TFP3/14 T 14 modulů-TEDIS</t>
  </si>
  <si>
    <t>-1762616567</t>
  </si>
  <si>
    <t>353</t>
  </si>
  <si>
    <t>7593320741</t>
  </si>
  <si>
    <t>Prvky Záslepka TFP3/16-F 16 modulů-FAK</t>
  </si>
  <si>
    <t>-946784770</t>
  </si>
  <si>
    <t>354</t>
  </si>
  <si>
    <t>7593320744</t>
  </si>
  <si>
    <t>Prvky Záslepka TFP3/16 T 16 modulů-TEDIS</t>
  </si>
  <si>
    <t>1009277740</t>
  </si>
  <si>
    <t>355</t>
  </si>
  <si>
    <t>7593320747</t>
  </si>
  <si>
    <t>Prvky ESB2 F - elektronický střed baterie</t>
  </si>
  <si>
    <t>272711313</t>
  </si>
  <si>
    <t>356</t>
  </si>
  <si>
    <t>7593320750</t>
  </si>
  <si>
    <t>Prvky ESB2 T - elektronický střed baterie</t>
  </si>
  <si>
    <t>-341815393</t>
  </si>
  <si>
    <t>357</t>
  </si>
  <si>
    <t>7593320753</t>
  </si>
  <si>
    <t>Prvky Přechodová deska URD1 F</t>
  </si>
  <si>
    <t>1840045921</t>
  </si>
  <si>
    <t>358</t>
  </si>
  <si>
    <t>7593320756</t>
  </si>
  <si>
    <t>Prvky Přechodová deska URD1 T</t>
  </si>
  <si>
    <t>-823632229</t>
  </si>
  <si>
    <t>359</t>
  </si>
  <si>
    <t>7593320759</t>
  </si>
  <si>
    <t>Prvky Jednotka UPO1 F univerzální procesorový obvod</t>
  </si>
  <si>
    <t>254225673</t>
  </si>
  <si>
    <t>360</t>
  </si>
  <si>
    <t>7593320762</t>
  </si>
  <si>
    <t>Prvky Jednotka UPO1 T univerzální procesorový obvod</t>
  </si>
  <si>
    <t>-1497037465</t>
  </si>
  <si>
    <t>361</t>
  </si>
  <si>
    <t>7593320765</t>
  </si>
  <si>
    <t>Prvky Kazeta MD308D</t>
  </si>
  <si>
    <t>-1728368925</t>
  </si>
  <si>
    <t>362</t>
  </si>
  <si>
    <t>7593320768</t>
  </si>
  <si>
    <t>Prvky Kazeta MD312</t>
  </si>
  <si>
    <t>-774416157</t>
  </si>
  <si>
    <t>363</t>
  </si>
  <si>
    <t>7593320771</t>
  </si>
  <si>
    <t>Prvky Kazeta MD316</t>
  </si>
  <si>
    <t>489964729</t>
  </si>
  <si>
    <t>364</t>
  </si>
  <si>
    <t>7593320774</t>
  </si>
  <si>
    <t>Prvky Kazeta MD328</t>
  </si>
  <si>
    <t>935422279</t>
  </si>
  <si>
    <t>365</t>
  </si>
  <si>
    <t>7593320777</t>
  </si>
  <si>
    <t>Prvky Kazeta MD002</t>
  </si>
  <si>
    <t>1291174648</t>
  </si>
  <si>
    <t>366</t>
  </si>
  <si>
    <t>7593320780</t>
  </si>
  <si>
    <t>Prvky Kazeta MD005</t>
  </si>
  <si>
    <t>289733049</t>
  </si>
  <si>
    <t>367</t>
  </si>
  <si>
    <t>7593320783</t>
  </si>
  <si>
    <t>Prvky Kazeta MD008</t>
  </si>
  <si>
    <t>1833240652</t>
  </si>
  <si>
    <t>368</t>
  </si>
  <si>
    <t>7593320786</t>
  </si>
  <si>
    <t>Prvky Kazeta MD012</t>
  </si>
  <si>
    <t>1161793232</t>
  </si>
  <si>
    <t>369</t>
  </si>
  <si>
    <t>7593320789</t>
  </si>
  <si>
    <t>Prvky Kazeta MD016</t>
  </si>
  <si>
    <t>-1252077619</t>
  </si>
  <si>
    <t>370</t>
  </si>
  <si>
    <t>7593320792</t>
  </si>
  <si>
    <t>Prvky Kazeta MD028</t>
  </si>
  <si>
    <t>1444167015</t>
  </si>
  <si>
    <t>390</t>
  </si>
  <si>
    <t>7593320849</t>
  </si>
  <si>
    <t>Prvky MS35 - Připojení jednotky MCI3</t>
  </si>
  <si>
    <t>998189675</t>
  </si>
  <si>
    <t>391</t>
  </si>
  <si>
    <t>7593320852</t>
  </si>
  <si>
    <t>Prvky CT31 - Připojení jednotky CDU3</t>
  </si>
  <si>
    <t>-1458117525</t>
  </si>
  <si>
    <t>400</t>
  </si>
  <si>
    <t>7593320879</t>
  </si>
  <si>
    <t>Prvky MIS - jednotka hlídání izolačního stavu</t>
  </si>
  <si>
    <t>-216090700</t>
  </si>
  <si>
    <t>401</t>
  </si>
  <si>
    <t>7593320882</t>
  </si>
  <si>
    <t>Prvky MIR – jednotka měření izolačních odporů</t>
  </si>
  <si>
    <t>198693008</t>
  </si>
  <si>
    <t>402</t>
  </si>
  <si>
    <t>7593320885</t>
  </si>
  <si>
    <t>Prvky CDU - komunikační a diagnostická jednotka</t>
  </si>
  <si>
    <t>-527010425</t>
  </si>
  <si>
    <t>403</t>
  </si>
  <si>
    <t>7593320888</t>
  </si>
  <si>
    <t>Prvky CSU - Výkonový zesilovač</t>
  </si>
  <si>
    <t>1222640026</t>
  </si>
  <si>
    <t>404</t>
  </si>
  <si>
    <t>7593320891</t>
  </si>
  <si>
    <t>Prvky MS01 - Připojení jednotky MCU</t>
  </si>
  <si>
    <t>-1140892362</t>
  </si>
  <si>
    <t>405</t>
  </si>
  <si>
    <t>7593320894</t>
  </si>
  <si>
    <t>Prvky MS02 - Připojení jednotky MDM</t>
  </si>
  <si>
    <t>1696021855</t>
  </si>
  <si>
    <t>406</t>
  </si>
  <si>
    <t>7593320897</t>
  </si>
  <si>
    <t>Prvky MS03 - Připojení jednotky MPSA a MPSD</t>
  </si>
  <si>
    <t>-157410835</t>
  </si>
  <si>
    <t>407</t>
  </si>
  <si>
    <t>7593320900</t>
  </si>
  <si>
    <t>Prvky MT03 - Připojení jednotky MPSA a MPSD</t>
  </si>
  <si>
    <t>708960362</t>
  </si>
  <si>
    <t>408</t>
  </si>
  <si>
    <t>7593320903</t>
  </si>
  <si>
    <t>Prvky MS04 - Připojení jednotek MDI, MVI, MIR, CSU, MISA a MISD</t>
  </si>
  <si>
    <t>-145523280</t>
  </si>
  <si>
    <t>409</t>
  </si>
  <si>
    <t>7593320906</t>
  </si>
  <si>
    <t>Prvky MS05 - Připojení jednotky MCI</t>
  </si>
  <si>
    <t>-1214745698</t>
  </si>
  <si>
    <t>410</t>
  </si>
  <si>
    <t>7593320909</t>
  </si>
  <si>
    <t>Prvky CT01 - Připojení jednotky CDU</t>
  </si>
  <si>
    <t>-1538256654</t>
  </si>
  <si>
    <t>411</t>
  </si>
  <si>
    <t>7593320910</t>
  </si>
  <si>
    <t>Prvky CML3 - jednotka modemu</t>
  </si>
  <si>
    <t>-1417137868</t>
  </si>
  <si>
    <t>412</t>
  </si>
  <si>
    <t>7593320911</t>
  </si>
  <si>
    <t>Prvky CT32 - Připojovací díl jednotky CML3</t>
  </si>
  <si>
    <t>117372604</t>
  </si>
  <si>
    <t>413</t>
  </si>
  <si>
    <t>7593320912</t>
  </si>
  <si>
    <t>Prvky 5HP Záslepka pro jedno pole</t>
  </si>
  <si>
    <t>354081003</t>
  </si>
  <si>
    <t>414</t>
  </si>
  <si>
    <t>7593320915</t>
  </si>
  <si>
    <t>Prvky 7HP Záslepka pro jedno a půl pole</t>
  </si>
  <si>
    <t>-565876765</t>
  </si>
  <si>
    <t>415</t>
  </si>
  <si>
    <t>7593320918</t>
  </si>
  <si>
    <t>Prvky 10HP Záslepka pro dvě pole</t>
  </si>
  <si>
    <t>-99316886</t>
  </si>
  <si>
    <t>416</t>
  </si>
  <si>
    <t>7593320921</t>
  </si>
  <si>
    <t>Prvky 15HP Záslepka pro tři pole</t>
  </si>
  <si>
    <t>-628401162</t>
  </si>
  <si>
    <t>417</t>
  </si>
  <si>
    <t>7593320924</t>
  </si>
  <si>
    <t>Prvky 20HP Záslepka pro čtyři pole</t>
  </si>
  <si>
    <t>1342284122</t>
  </si>
  <si>
    <t>418</t>
  </si>
  <si>
    <t>7593320927</t>
  </si>
  <si>
    <t>Prvky 25HP Záslepka pro pět polí</t>
  </si>
  <si>
    <t>-158754652</t>
  </si>
  <si>
    <t>419</t>
  </si>
  <si>
    <t>7593320930</t>
  </si>
  <si>
    <t>Prvky OPC1 - přepěťová ochrana komunikační linky</t>
  </si>
  <si>
    <t>2098550341</t>
  </si>
  <si>
    <t>420</t>
  </si>
  <si>
    <t>7593320933</t>
  </si>
  <si>
    <t>Prvky Modul připevňovací B2000-PM</t>
  </si>
  <si>
    <t>-538880450</t>
  </si>
  <si>
    <t>421</t>
  </si>
  <si>
    <t>7593320936</t>
  </si>
  <si>
    <t>Prvky BDI3 - jednotka 16 digitálních vstupů</t>
  </si>
  <si>
    <t>1744873994</t>
  </si>
  <si>
    <t>422</t>
  </si>
  <si>
    <t>7593320939</t>
  </si>
  <si>
    <t>Prvky BDI - jednotka 16 digitálních vstupů</t>
  </si>
  <si>
    <t>-2044469200</t>
  </si>
  <si>
    <t>423</t>
  </si>
  <si>
    <t>7593320942</t>
  </si>
  <si>
    <t>Prvky BT32 - připojovací díl pro funkční jednotku BDI3</t>
  </si>
  <si>
    <t>1685762227</t>
  </si>
  <si>
    <t>424</t>
  </si>
  <si>
    <t>7593320945</t>
  </si>
  <si>
    <t>Prvky BT02 - připojovací díl pro funkční jednotku BDI</t>
  </si>
  <si>
    <t>-522453193</t>
  </si>
  <si>
    <t>425</t>
  </si>
  <si>
    <t>7593320948</t>
  </si>
  <si>
    <t>Prvky RKS - Modul přepínače jader REMOTE</t>
  </si>
  <si>
    <t>-1865318285</t>
  </si>
  <si>
    <t>426</t>
  </si>
  <si>
    <t>7593320951</t>
  </si>
  <si>
    <t>Prvky RKSE - Přepínač jader REMOTE - rozšíření RS485</t>
  </si>
  <si>
    <t>486333254</t>
  </si>
  <si>
    <t>427</t>
  </si>
  <si>
    <t>7593320954</t>
  </si>
  <si>
    <t>Prvky RKSS - Přepínač jader REMOTE - spínač do PC - 4x</t>
  </si>
  <si>
    <t>-432716386</t>
  </si>
  <si>
    <t>428</t>
  </si>
  <si>
    <t>7593320957</t>
  </si>
  <si>
    <t>Prvky RKSP - Přepínač jader REMOTE - ovládací panel</t>
  </si>
  <si>
    <t>1896821235</t>
  </si>
  <si>
    <t>429</t>
  </si>
  <si>
    <t>7593320960</t>
  </si>
  <si>
    <t>Prvky Časová jednotka CAS1-A</t>
  </si>
  <si>
    <t>-1388265631</t>
  </si>
  <si>
    <t>430</t>
  </si>
  <si>
    <t>7593320963</t>
  </si>
  <si>
    <t>Prvky Časová jednotka CAS1-B</t>
  </si>
  <si>
    <t>-1044331167</t>
  </si>
  <si>
    <t>431</t>
  </si>
  <si>
    <t>7593320966</t>
  </si>
  <si>
    <t>Prvky Časová jednotka CAS1-T</t>
  </si>
  <si>
    <t>-609703653</t>
  </si>
  <si>
    <t>432</t>
  </si>
  <si>
    <t>7593320972</t>
  </si>
  <si>
    <t>Prvky Kazeta FAK10</t>
  </si>
  <si>
    <t>1474807853</t>
  </si>
  <si>
    <t>433</t>
  </si>
  <si>
    <t>7593320975</t>
  </si>
  <si>
    <t>Prvky Kazeta FAK28</t>
  </si>
  <si>
    <t>2049129653</t>
  </si>
  <si>
    <t>434</t>
  </si>
  <si>
    <t>7593320978</t>
  </si>
  <si>
    <t>Prvky Kazeta FAK46</t>
  </si>
  <si>
    <t>1089306220</t>
  </si>
  <si>
    <t>435</t>
  </si>
  <si>
    <t>7593320981</t>
  </si>
  <si>
    <t>Prvky Kazeta FISCHER 16TE</t>
  </si>
  <si>
    <t>332277195</t>
  </si>
  <si>
    <t>436</t>
  </si>
  <si>
    <t>7593320984</t>
  </si>
  <si>
    <t>Prvky Kazeta FISCHER 84TE</t>
  </si>
  <si>
    <t>-1637373722</t>
  </si>
  <si>
    <t>437</t>
  </si>
  <si>
    <t>7593320987</t>
  </si>
  <si>
    <t>Prvky CSR1 F - Proudový senzor s odporem</t>
  </si>
  <si>
    <t>-631363907</t>
  </si>
  <si>
    <t>438</t>
  </si>
  <si>
    <t>7593320990</t>
  </si>
  <si>
    <t>Prvky CSR1 T - Proudový senzor s odporem</t>
  </si>
  <si>
    <t>483575067</t>
  </si>
  <si>
    <t>439</t>
  </si>
  <si>
    <t>7593320993</t>
  </si>
  <si>
    <t>Prvky RDN1H F - reléová deska návěstidel hlavních</t>
  </si>
  <si>
    <t>-536826832</t>
  </si>
  <si>
    <t>440</t>
  </si>
  <si>
    <t>7593320996</t>
  </si>
  <si>
    <t>Prvky RDN1H T - reléová deska návěstidel hlavních</t>
  </si>
  <si>
    <t>-1865359743</t>
  </si>
  <si>
    <t>441</t>
  </si>
  <si>
    <t>7593320999</t>
  </si>
  <si>
    <t>Prvky RDN1S F - reléová deska návěstidel seřaďovacích</t>
  </si>
  <si>
    <t>1791420433</t>
  </si>
  <si>
    <t>442</t>
  </si>
  <si>
    <t>7593321002</t>
  </si>
  <si>
    <t>Prvky RDN1S T - reléová deska návěstidel seřaďovacích</t>
  </si>
  <si>
    <t>-1660269736</t>
  </si>
  <si>
    <t>443</t>
  </si>
  <si>
    <t>7593321005</t>
  </si>
  <si>
    <t>Prvky RDV1 F - reléová deska výměn</t>
  </si>
  <si>
    <t>1504385524</t>
  </si>
  <si>
    <t>444</t>
  </si>
  <si>
    <t>7593321008</t>
  </si>
  <si>
    <t>Prvky RDV1 T - reléová deska výměn</t>
  </si>
  <si>
    <t>1569252915</t>
  </si>
  <si>
    <t>445</t>
  </si>
  <si>
    <t>7593321011</t>
  </si>
  <si>
    <t>Prvky Deska diagnostiky VUD</t>
  </si>
  <si>
    <t>663195144</t>
  </si>
  <si>
    <t>446</t>
  </si>
  <si>
    <t>7593321014</t>
  </si>
  <si>
    <t>Prvky Přepěťová ochrana pro PN ALCATEL DM-110/1L</t>
  </si>
  <si>
    <t>-111733217</t>
  </si>
  <si>
    <t>447</t>
  </si>
  <si>
    <t>7593321017</t>
  </si>
  <si>
    <t>Prvky Přepěťová ochrana pro PN ALCATEL DM-110/2L</t>
  </si>
  <si>
    <t>10656412</t>
  </si>
  <si>
    <t>448</t>
  </si>
  <si>
    <t>7593321020</t>
  </si>
  <si>
    <t>Prvky Uzemění pro DM-110/1L PN ALCATEL</t>
  </si>
  <si>
    <t>316617146</t>
  </si>
  <si>
    <t>449</t>
  </si>
  <si>
    <t>7593321023</t>
  </si>
  <si>
    <t>Prvky RKS - Přepínač jader REMOTE</t>
  </si>
  <si>
    <t>25788533</t>
  </si>
  <si>
    <t>450</t>
  </si>
  <si>
    <t>7593321026</t>
  </si>
  <si>
    <t>Prvky ELEKSA modem 6ES5 777-1BCO1</t>
  </si>
  <si>
    <t>692436535</t>
  </si>
  <si>
    <t>451</t>
  </si>
  <si>
    <t>7593321029</t>
  </si>
  <si>
    <t>Prvky Reléová karta S97914-A2284-A52</t>
  </si>
  <si>
    <t>-490149428</t>
  </si>
  <si>
    <t>452</t>
  </si>
  <si>
    <t>7593321032</t>
  </si>
  <si>
    <t>Prvky Relé V23054 E3029 W208</t>
  </si>
  <si>
    <t>-1332306994</t>
  </si>
  <si>
    <t>453</t>
  </si>
  <si>
    <t>7593321035</t>
  </si>
  <si>
    <t>Prvky Relé V23054 E3029 W209</t>
  </si>
  <si>
    <t>679367873</t>
  </si>
  <si>
    <t>454</t>
  </si>
  <si>
    <t>7593321038</t>
  </si>
  <si>
    <t>Prvky Relé JW 1FSN</t>
  </si>
  <si>
    <t>-761152143</t>
  </si>
  <si>
    <t>455</t>
  </si>
  <si>
    <t>7593321041</t>
  </si>
  <si>
    <t>Prvky Modul LZA pro Eleksa</t>
  </si>
  <si>
    <t>1781583705</t>
  </si>
  <si>
    <t>456</t>
  </si>
  <si>
    <t>7593321044</t>
  </si>
  <si>
    <t>Prvky Karta pro vyhodnocení smyčky SD 18/36</t>
  </si>
  <si>
    <t>-1367322975</t>
  </si>
  <si>
    <t>457</t>
  </si>
  <si>
    <t>7593321047</t>
  </si>
  <si>
    <t>Prvky Hlídač podpětí OF 056B</t>
  </si>
  <si>
    <t>2034922637</t>
  </si>
  <si>
    <t>458</t>
  </si>
  <si>
    <t>7593321051</t>
  </si>
  <si>
    <t>Prvky Panel zásuvek EPS s 5 zásuvkami pro malorozměrová relé</t>
  </si>
  <si>
    <t>-400118208</t>
  </si>
  <si>
    <t>459</t>
  </si>
  <si>
    <t>7593321083</t>
  </si>
  <si>
    <t>Prvky GSM Modem BUES 2000</t>
  </si>
  <si>
    <t>-148031929</t>
  </si>
  <si>
    <t>460</t>
  </si>
  <si>
    <t>7593321095</t>
  </si>
  <si>
    <t>Prvky EFCP2 - 75 Hz-var.I</t>
  </si>
  <si>
    <t>2128646886</t>
  </si>
  <si>
    <t>461</t>
  </si>
  <si>
    <t>7593321098</t>
  </si>
  <si>
    <t>Prvky EFCP2 - 275 Hz-var.K</t>
  </si>
  <si>
    <t>-1844378092</t>
  </si>
  <si>
    <t>462</t>
  </si>
  <si>
    <t>7593321101</t>
  </si>
  <si>
    <t>Prvky EFCP3 - 75 Hz 1K-var.A (přístrojová skříňka na nožičkách - výstroj pro 1 KO)</t>
  </si>
  <si>
    <t>-340680046</t>
  </si>
  <si>
    <t>463</t>
  </si>
  <si>
    <t>7593321104</t>
  </si>
  <si>
    <t>Prvky EFCP3 - 75 Hz 2K-var.B (přístrojová skříňka na nožičkách - výstroj pro 2 KO)</t>
  </si>
  <si>
    <t>1544825836</t>
  </si>
  <si>
    <t>464</t>
  </si>
  <si>
    <t>7593321107</t>
  </si>
  <si>
    <t>Prvky EFCP3 - 275 Hz 1K-var.C (přístrojová skříňka na nožičkách - výstroj pro 1 KO)</t>
  </si>
  <si>
    <t>1194377000</t>
  </si>
  <si>
    <t>465</t>
  </si>
  <si>
    <t>7593321110</t>
  </si>
  <si>
    <t>Prvky EFCP3 - 275 Hz 2K-var.D (přístrojová skříňka na nožičkách - výstroj pro 2 KO)</t>
  </si>
  <si>
    <t>303692072</t>
  </si>
  <si>
    <t>466</t>
  </si>
  <si>
    <t>7593321113</t>
  </si>
  <si>
    <t>Prvky EFCP4 - 75 Hz 1K-var.E (přístrojová skříňka do 19“ vany - výstroj pro 1 KO)</t>
  </si>
  <si>
    <t>111549713</t>
  </si>
  <si>
    <t>467</t>
  </si>
  <si>
    <t>7593321116</t>
  </si>
  <si>
    <t>Prvky EFCP4 - 75 Hz 2K-var.F (přístrojová skříňka do 19“ vany - výstroj pro 2 KO)</t>
  </si>
  <si>
    <t>-1309268715</t>
  </si>
  <si>
    <t>468</t>
  </si>
  <si>
    <t>7593321119</t>
  </si>
  <si>
    <t>Prvky EFCP4 - 275 Hz 1K-var.G (přístrojová skříňka do 19“ vany - výstroj pro 1 KO)</t>
  </si>
  <si>
    <t>-788293162</t>
  </si>
  <si>
    <t>469</t>
  </si>
  <si>
    <t>7593321122</t>
  </si>
  <si>
    <t>Prvky EFCP4 - 275 Hz 2K-var.H (přístrojová skříňka do 19“ vany - výstroj pro 2 KO)</t>
  </si>
  <si>
    <t>1144145875</t>
  </si>
  <si>
    <t>470</t>
  </si>
  <si>
    <t>7593321125</t>
  </si>
  <si>
    <t>Prvky EFCP2/75 S prop.DESKOU</t>
  </si>
  <si>
    <t>1905904968</t>
  </si>
  <si>
    <t>471</t>
  </si>
  <si>
    <t>7593321128</t>
  </si>
  <si>
    <t>Prvky EFCP2/275 S prop.DESKOU</t>
  </si>
  <si>
    <t>-190232755</t>
  </si>
  <si>
    <t>472</t>
  </si>
  <si>
    <t>7593321131</t>
  </si>
  <si>
    <t>Prvky Regulátor rychlosti      (ZL09/09)</t>
  </si>
  <si>
    <t>19865233</t>
  </si>
  <si>
    <t>473</t>
  </si>
  <si>
    <t>7593321134</t>
  </si>
  <si>
    <t>Prvky Kmitač elektron. EKM 1.1 (HM0404229990205)</t>
  </si>
  <si>
    <t>-1978601795</t>
  </si>
  <si>
    <t>474</t>
  </si>
  <si>
    <t>7593321137</t>
  </si>
  <si>
    <t>Prvky Elektronický kmitač pro PZS s elektronickou stabilizací napětí pro každou žárovku, 2 desky spínačů</t>
  </si>
  <si>
    <t>221251957</t>
  </si>
  <si>
    <t>475</t>
  </si>
  <si>
    <t>7593321140</t>
  </si>
  <si>
    <t>Prvky Elektronický kmitač pro PZS s elektronickou stabilizací napětí pro každou žárovku, 3 desky spínačů</t>
  </si>
  <si>
    <t>1695356399</t>
  </si>
  <si>
    <t>476</t>
  </si>
  <si>
    <t>7593321143</t>
  </si>
  <si>
    <t>Prvky Elektronický kmitač pro PZS s elektronickou stabilizací napětí pro každou žárovku, 4 desky spínačů</t>
  </si>
  <si>
    <t>1509163738</t>
  </si>
  <si>
    <t>477</t>
  </si>
  <si>
    <t>7593321146</t>
  </si>
  <si>
    <t>Prvky Elektronický kmitač pro PZS s elektronickou stabilizací napětí pro každou žárovku, 5 desek spínačů</t>
  </si>
  <si>
    <t>1926663004</t>
  </si>
  <si>
    <t>478</t>
  </si>
  <si>
    <t>7593321149</t>
  </si>
  <si>
    <t>Prvky Elektronický kmitač pro PZS s elektronickou stabilizací napětí pro každou žárovku, 6 desek spínačů</t>
  </si>
  <si>
    <t>-1459153852</t>
  </si>
  <si>
    <t>479</t>
  </si>
  <si>
    <t>7593321152</t>
  </si>
  <si>
    <t>Prvky Deska trafo K DRJ  (HM0404221990505)</t>
  </si>
  <si>
    <t>965526974</t>
  </si>
  <si>
    <t>480</t>
  </si>
  <si>
    <t>7593321155</t>
  </si>
  <si>
    <t>Prvky Trafo výstupní UNI VT 275Hz/75Hz (HM0404229990529)</t>
  </si>
  <si>
    <t>713708724</t>
  </si>
  <si>
    <t>481</t>
  </si>
  <si>
    <t>7593321158</t>
  </si>
  <si>
    <t>Prvky Panel filtru 75 Hz,BZS1-R96 (HM0404229990414)</t>
  </si>
  <si>
    <t>211650263</t>
  </si>
  <si>
    <t>482</t>
  </si>
  <si>
    <t>7593321161</t>
  </si>
  <si>
    <t>Prvky Deska (zásuvná jednotka) spínačů S2 pro EKP 2</t>
  </si>
  <si>
    <t>276550522</t>
  </si>
  <si>
    <t>483</t>
  </si>
  <si>
    <t>7593321164</t>
  </si>
  <si>
    <t>Prvky Deska (zásuvná jednotka) spínačů K2 pro EKP 2</t>
  </si>
  <si>
    <t>-2051506480</t>
  </si>
  <si>
    <t>484</t>
  </si>
  <si>
    <t>7593321167</t>
  </si>
  <si>
    <t>Prvky Deska spínačů NP1</t>
  </si>
  <si>
    <t>2047897930</t>
  </si>
  <si>
    <t>485</t>
  </si>
  <si>
    <t>7593321170</t>
  </si>
  <si>
    <t>Prvky Deska spínačů NP2</t>
  </si>
  <si>
    <t>-2027613925</t>
  </si>
  <si>
    <t>486</t>
  </si>
  <si>
    <t>7593321173</t>
  </si>
  <si>
    <t>Prvky Deska tlačítek TL1</t>
  </si>
  <si>
    <t>-943425916</t>
  </si>
  <si>
    <t>487</t>
  </si>
  <si>
    <t>7593321176</t>
  </si>
  <si>
    <t>Prvky Deska tlačítek TL2</t>
  </si>
  <si>
    <t>-499168569</t>
  </si>
  <si>
    <t>488</t>
  </si>
  <si>
    <t>7593321179</t>
  </si>
  <si>
    <t>Prvky Deska tlačítek TL3</t>
  </si>
  <si>
    <t>634182344</t>
  </si>
  <si>
    <t>489</t>
  </si>
  <si>
    <t>7593321182</t>
  </si>
  <si>
    <t>Prvky Deska tlačítek TL4</t>
  </si>
  <si>
    <t>924948780</t>
  </si>
  <si>
    <t>490</t>
  </si>
  <si>
    <t>7593321185</t>
  </si>
  <si>
    <t>Prvky Deska indikací I</t>
  </si>
  <si>
    <t>2025032891</t>
  </si>
  <si>
    <t>491</t>
  </si>
  <si>
    <t>7593321188</t>
  </si>
  <si>
    <t>Prvky Deska měření M</t>
  </si>
  <si>
    <t>1508554761</t>
  </si>
  <si>
    <t>492</t>
  </si>
  <si>
    <t>7593321191</t>
  </si>
  <si>
    <t>Prvky Deska s odpory na lištu DIN  (HM0404221990060)</t>
  </si>
  <si>
    <t>-300150256</t>
  </si>
  <si>
    <t>493</t>
  </si>
  <si>
    <t>7593321194</t>
  </si>
  <si>
    <t>Prvky Zdroj kmit.signálů bezpeč. BZKS 20-1.1S (HM0404229990270)</t>
  </si>
  <si>
    <t>-1656631010</t>
  </si>
  <si>
    <t>494</t>
  </si>
  <si>
    <t>7593321197</t>
  </si>
  <si>
    <t>Prvky Zdroj kmit.signálů bezpeč. BZKS 20-1.2S (HM0404229990271)</t>
  </si>
  <si>
    <t>661033128</t>
  </si>
  <si>
    <t>495</t>
  </si>
  <si>
    <t>7593321200</t>
  </si>
  <si>
    <t>Prvky Zdroj kmit.signálů bezpeč. BZKS 20-1.3S (HM0404229990272)</t>
  </si>
  <si>
    <t>-199677998</t>
  </si>
  <si>
    <t>496</t>
  </si>
  <si>
    <t>7593321203</t>
  </si>
  <si>
    <t>Prvky Zdroj kmit.signálů bezpeč. BZKS 20-1.4S (HM0404229990273)</t>
  </si>
  <si>
    <t>-1309657735</t>
  </si>
  <si>
    <t>497</t>
  </si>
  <si>
    <t>7593321206</t>
  </si>
  <si>
    <t>Prvky Zdroj kmit.signálů bezpeč. BZKS 20-1.5S (HM0404229990274)</t>
  </si>
  <si>
    <t>-607799930</t>
  </si>
  <si>
    <t>498</t>
  </si>
  <si>
    <t>7593321209</t>
  </si>
  <si>
    <t>Prvky Zdroj kmit.signálů bezpeč. BZKS 20-1.6S (HM0404229990275)</t>
  </si>
  <si>
    <t>-1518072525</t>
  </si>
  <si>
    <t>499</t>
  </si>
  <si>
    <t>7593321212</t>
  </si>
  <si>
    <t>Prvky Zdroj kmit.signálů bezpeč. BZKS 20-1.7S (HM0404229990276)</t>
  </si>
  <si>
    <t>2081809481</t>
  </si>
  <si>
    <t>500</t>
  </si>
  <si>
    <t>7593321215</t>
  </si>
  <si>
    <t>Prvky Zdroj kmit.signálů bezpeč. BZKS 20-1.8S (HM0404229990277)</t>
  </si>
  <si>
    <t>2024634029</t>
  </si>
  <si>
    <t>501</t>
  </si>
  <si>
    <t>7593321218</t>
  </si>
  <si>
    <t>Prvky Zdroj kmit.signálů bezpeč. BZKS 20-1.9S (HM0404229990278)</t>
  </si>
  <si>
    <t>1683492071</t>
  </si>
  <si>
    <t>502</t>
  </si>
  <si>
    <t>7593321221</t>
  </si>
  <si>
    <t>Prvky Zdroj kmit.signálů bezpeč. BZKS 20-1.0S (HM0404229990279)</t>
  </si>
  <si>
    <t>683908595</t>
  </si>
  <si>
    <t>503</t>
  </si>
  <si>
    <t>7593321224</t>
  </si>
  <si>
    <t>Prvky Zdroj kmit.signálů bezpeč. BZKS 20-1.1B (HM0404229990280)</t>
  </si>
  <si>
    <t>117215540</t>
  </si>
  <si>
    <t>504</t>
  </si>
  <si>
    <t>7593321227</t>
  </si>
  <si>
    <t>Prvky Zdroj kmit.signálů bezpeč. BZKS 20-1.2B (HM0404229990281)</t>
  </si>
  <si>
    <t>-260015355</t>
  </si>
  <si>
    <t>505</t>
  </si>
  <si>
    <t>7593321230</t>
  </si>
  <si>
    <t>Prvky Zdroj kmit.signálů bezpeč. BZKS 20-1.3B (HM0404229990282)</t>
  </si>
  <si>
    <t>1488952262</t>
  </si>
  <si>
    <t>506</t>
  </si>
  <si>
    <t>7593321233</t>
  </si>
  <si>
    <t>Prvky Zdroj kmit.signálů bezpeč. BZKS 20-1.4B (HM0404229990283)</t>
  </si>
  <si>
    <t>-1139012821</t>
  </si>
  <si>
    <t>507</t>
  </si>
  <si>
    <t>7593321236</t>
  </si>
  <si>
    <t>Prvky Zdroj kmit.signálů bezpeč. BZKS 20-1.5B (HM0404229990284)</t>
  </si>
  <si>
    <t>-495356326</t>
  </si>
  <si>
    <t>508</t>
  </si>
  <si>
    <t>7593321239</t>
  </si>
  <si>
    <t>Prvky Zdroj kmit.signálů bezpeč. BZKS 20-1.6B (HM0404229990285)</t>
  </si>
  <si>
    <t>1248280856</t>
  </si>
  <si>
    <t>509</t>
  </si>
  <si>
    <t>7593321242</t>
  </si>
  <si>
    <t>Prvky Zdroj kmit.signálů bezpeč. BZKS 20-1.7B (HM0404229990286)</t>
  </si>
  <si>
    <t>341623664</t>
  </si>
  <si>
    <t>510</t>
  </si>
  <si>
    <t>7593321245</t>
  </si>
  <si>
    <t>Prvky Zdroj kmit.signálů bezpeč. BZKS 20-1.8B (HM0404229990287)</t>
  </si>
  <si>
    <t>553190503</t>
  </si>
  <si>
    <t>511</t>
  </si>
  <si>
    <t>7593321248</t>
  </si>
  <si>
    <t>Prvky Zdroj kmit.signálů bezpeč. BZKS 20-1.9B (HM0404229990288)</t>
  </si>
  <si>
    <t>423751566</t>
  </si>
  <si>
    <t>512</t>
  </si>
  <si>
    <t>7593321251</t>
  </si>
  <si>
    <t>Prvky Zdroj kmit.signálů bezpeč. BZKS 20-1.0B (HM0404229990289)</t>
  </si>
  <si>
    <t>-1380920767</t>
  </si>
  <si>
    <t>513</t>
  </si>
  <si>
    <t>7593321254</t>
  </si>
  <si>
    <t>Prvky Zdroj kmit.signálů bezpeč. BZKS 20 - 3.1S (HM0404228990300)</t>
  </si>
  <si>
    <t>789705617</t>
  </si>
  <si>
    <t>514</t>
  </si>
  <si>
    <t>7593321257</t>
  </si>
  <si>
    <t>Prvky Nabíječka 671.01PDYZ6B1.1 7,2/6/400     5,5x2,1 (HM0404229990301)</t>
  </si>
  <si>
    <t>-1255758601</t>
  </si>
  <si>
    <t>515</t>
  </si>
  <si>
    <t>7593321260</t>
  </si>
  <si>
    <t>Prvky Drzak stožáru*76mm na stáv ající*60mm (HM0404229990316)</t>
  </si>
  <si>
    <t>1091033768</t>
  </si>
  <si>
    <t>516</t>
  </si>
  <si>
    <t>7593321263</t>
  </si>
  <si>
    <t>Prvky Zdroj kmit.signálů bezpeč. BZKS 20 - 3.4S (HM0404228990302)</t>
  </si>
  <si>
    <t>-729127986</t>
  </si>
  <si>
    <t>517</t>
  </si>
  <si>
    <t>7593321266</t>
  </si>
  <si>
    <t>Prvky Zdroj kmit.signálů bezpeč. BZKS 20-3.5S (HM0404228990303)</t>
  </si>
  <si>
    <t>1491840569</t>
  </si>
  <si>
    <t>518</t>
  </si>
  <si>
    <t>7593321269</t>
  </si>
  <si>
    <t>Prvky Zdroj kmitání pro PN BZKS-PN (HM0404229990304)</t>
  </si>
  <si>
    <t>1757709957</t>
  </si>
  <si>
    <t>519</t>
  </si>
  <si>
    <t>7593321272</t>
  </si>
  <si>
    <t>Prvky Zdroj kmit.signálů bezpeč. BZKS 20-3.2B (HM0404228990305)</t>
  </si>
  <si>
    <t>918488945</t>
  </si>
  <si>
    <t>520</t>
  </si>
  <si>
    <t>7593321275</t>
  </si>
  <si>
    <t>Prvky Zdroj kmit.signálů bezpeč. BZKS 20-3.3B (HM0404228990317)</t>
  </si>
  <si>
    <t>-2140523754</t>
  </si>
  <si>
    <t>521</t>
  </si>
  <si>
    <t>7593321278</t>
  </si>
  <si>
    <t>Prvky Zdroj kmit.signálů bezpeč. BZKS 20-3.4B (HM0404228990306)</t>
  </si>
  <si>
    <t>611890748</t>
  </si>
  <si>
    <t>522</t>
  </si>
  <si>
    <t>7593321281</t>
  </si>
  <si>
    <t>Prvky Zdroj kmit.signálů bezpeč. BZKS 20-3.5B (HM0404228990307)</t>
  </si>
  <si>
    <t>2026770884</t>
  </si>
  <si>
    <t>523</t>
  </si>
  <si>
    <t>7593321284</t>
  </si>
  <si>
    <t>Prvky Zdroj kmit.signálů bezpeč. BZKS 20-2.1S (HM0404229990290)</t>
  </si>
  <si>
    <t>-144695751</t>
  </si>
  <si>
    <t>524</t>
  </si>
  <si>
    <t>7593321287</t>
  </si>
  <si>
    <t>Prvky Zdroj kmit.signálů bezpeč. BZKS 20-2.2S (HM0404229990291)</t>
  </si>
  <si>
    <t>1868063545</t>
  </si>
  <si>
    <t>525</t>
  </si>
  <si>
    <t>7593321290</t>
  </si>
  <si>
    <t>Prvky Zdroj kmit.signálů bezpeč. BZKS 20-2.3S (HM0404229990292)</t>
  </si>
  <si>
    <t>1341600443</t>
  </si>
  <si>
    <t>526</t>
  </si>
  <si>
    <t>7593321293</t>
  </si>
  <si>
    <t>Prvky Zdroj kmit.signálů bezpeč. BZKS 20-2.4S (HM0404229990293)</t>
  </si>
  <si>
    <t>-1063132851</t>
  </si>
  <si>
    <t>527</t>
  </si>
  <si>
    <t>7593321296</t>
  </si>
  <si>
    <t>Prvky Zdroj kmit.signálů bezpeč. BZKS 20-2.5S (HM0404229990294)</t>
  </si>
  <si>
    <t>-2025330776</t>
  </si>
  <si>
    <t>528</t>
  </si>
  <si>
    <t>7593321299</t>
  </si>
  <si>
    <t>Prvky Zdroj kmit.signálů bezpeč. BZKS 20-2.6S (HM0404229990295)</t>
  </si>
  <si>
    <t>-964470784</t>
  </si>
  <si>
    <t>529</t>
  </si>
  <si>
    <t>7593321302</t>
  </si>
  <si>
    <t>Prvky Zdroj kmit.signálů bezpeč. BZKS 20-2.7S (HM0404229990296)</t>
  </si>
  <si>
    <t>-451858756</t>
  </si>
  <si>
    <t>530</t>
  </si>
  <si>
    <t>7593321305</t>
  </si>
  <si>
    <t>Prvky Zdroj kmit.signálů bezpeč. BZKS 20-2.8S (HM0404229990297)</t>
  </si>
  <si>
    <t>-1468461036</t>
  </si>
  <si>
    <t>531</t>
  </si>
  <si>
    <t>7593321308</t>
  </si>
  <si>
    <t>Prvky Zdroj kmit.signálů bezpeč. BZKS 20-2.9S (HM0404229990298)</t>
  </si>
  <si>
    <t>-466685380</t>
  </si>
  <si>
    <t>532</t>
  </si>
  <si>
    <t>7593321311</t>
  </si>
  <si>
    <t>Prvky Zdroj kmit.signálů bezpeč. BZKS 20-2.0S (HM0404229990299)</t>
  </si>
  <si>
    <t>1646994381</t>
  </si>
  <si>
    <t>533</t>
  </si>
  <si>
    <t>7593321314</t>
  </si>
  <si>
    <t>Prvky Zdroj kmit.signálů bezpeč. BZKS 20-2.1B (HM0404229990380)</t>
  </si>
  <si>
    <t>-551884273</t>
  </si>
  <si>
    <t>534</t>
  </si>
  <si>
    <t>7593321317</t>
  </si>
  <si>
    <t>Prvky Zdroj kmit.signálů bezpeč. BZKS 20-2.2B (HM0404229990381)</t>
  </si>
  <si>
    <t>-147251289</t>
  </si>
  <si>
    <t>535</t>
  </si>
  <si>
    <t>7593321320</t>
  </si>
  <si>
    <t>Prvky Zdroj kmit.signálů bezpeč. BZKS 20-2.3B (HM0404229990382)</t>
  </si>
  <si>
    <t>-660849584</t>
  </si>
  <si>
    <t>536</t>
  </si>
  <si>
    <t>7593321323</t>
  </si>
  <si>
    <t>Prvky Zdroj kmit.signálů bezpeč. BZKS 20-2.4B (HM0404229990383)</t>
  </si>
  <si>
    <t>-1856118030</t>
  </si>
  <si>
    <t>537</t>
  </si>
  <si>
    <t>7593321326</t>
  </si>
  <si>
    <t>Prvky Zdroj kmit.signálů bezpeč. BZKS 20-2.5B (HM0404229990384)</t>
  </si>
  <si>
    <t>2001381491</t>
  </si>
  <si>
    <t>538</t>
  </si>
  <si>
    <t>7593321329</t>
  </si>
  <si>
    <t>Prvky Zdroj kmit.signálů bezpeč. BZKS 20-2.6B (HM0404229990385)</t>
  </si>
  <si>
    <t>279638238</t>
  </si>
  <si>
    <t>539</t>
  </si>
  <si>
    <t>7593321332</t>
  </si>
  <si>
    <t>Prvky Zdroj kmit.signálů bezpeč. BZKS 20-2.7B (HM0404229990386)</t>
  </si>
  <si>
    <t>-1996141629</t>
  </si>
  <si>
    <t>540</t>
  </si>
  <si>
    <t>7593321335</t>
  </si>
  <si>
    <t>Prvky Zdroj kmit.signálů bezpeč. BZKS 20-2.8B (HM0404229990387)</t>
  </si>
  <si>
    <t>-137931192</t>
  </si>
  <si>
    <t>541</t>
  </si>
  <si>
    <t>7593321338</t>
  </si>
  <si>
    <t>Prvky Zdroj kmit.signálů bezpeč. BZKS 20-2.9B (HM0404229990388)</t>
  </si>
  <si>
    <t>-375871279</t>
  </si>
  <si>
    <t>542</t>
  </si>
  <si>
    <t>7593321341</t>
  </si>
  <si>
    <t>Prvky Zdroj kmit.signálů bezpeč. BZKS 20-2.0B (HM0404229990389)</t>
  </si>
  <si>
    <t>1673004615</t>
  </si>
  <si>
    <t>543</t>
  </si>
  <si>
    <t>7593321344</t>
  </si>
  <si>
    <t>Prvky Zdroj kmit.signálů bezpeč. BZKS 20-4.1S (HM0404228990308)</t>
  </si>
  <si>
    <t>437399081</t>
  </si>
  <si>
    <t>544</t>
  </si>
  <si>
    <t>7593321347</t>
  </si>
  <si>
    <t>Prvky Zdroj kmit.signálů bezpeč. BZKS 20-4.2S (HM0404228990309)</t>
  </si>
  <si>
    <t>-1576780046</t>
  </si>
  <si>
    <t>545</t>
  </si>
  <si>
    <t>7593321350</t>
  </si>
  <si>
    <t>Prvky Zdroj kmit.signálů bezpeč. BZKS 20-4.3S (HM0404228990318)</t>
  </si>
  <si>
    <t>16244581</t>
  </si>
  <si>
    <t>546</t>
  </si>
  <si>
    <t>7593321353</t>
  </si>
  <si>
    <t>Prvky Zdroj kmit.signálů bezpeč. BZKS 20-4.4S (HM0404228990310)</t>
  </si>
  <si>
    <t>966073135</t>
  </si>
  <si>
    <t>547</t>
  </si>
  <si>
    <t>7593321356</t>
  </si>
  <si>
    <t>Prvky Zdroj kmit.signálů bezpeč. BZKS 20-4.5S (HM0404228990311)</t>
  </si>
  <si>
    <t>752360435</t>
  </si>
  <si>
    <t>548</t>
  </si>
  <si>
    <t>7593321359</t>
  </si>
  <si>
    <t>Prvky Zdroj kmit.signálů bezpeč. BZKS 20-4.1B (HM0404228990312)</t>
  </si>
  <si>
    <t>105527398</t>
  </si>
  <si>
    <t>549</t>
  </si>
  <si>
    <t>7593321362</t>
  </si>
  <si>
    <t>Prvky Držák stožáru na zeď  (HM0404229990313)</t>
  </si>
  <si>
    <t>1852649298</t>
  </si>
  <si>
    <t>550</t>
  </si>
  <si>
    <t>7593321365</t>
  </si>
  <si>
    <t>Prvky Zdroj kmit.signálů bezpeč. BZKS 20-4.3B (HM0404228990319)</t>
  </si>
  <si>
    <t>-1993735101</t>
  </si>
  <si>
    <t>551</t>
  </si>
  <si>
    <t>7593321368</t>
  </si>
  <si>
    <t>Prvky Zdroj kmit.signálů bezpeč. BZKS 20 - 4.4B (HM0404228990314)</t>
  </si>
  <si>
    <t>43151954</t>
  </si>
  <si>
    <t>552</t>
  </si>
  <si>
    <t>7593321371</t>
  </si>
  <si>
    <t>Prvky Konzola-prosroubovani zde delka 1000mm (HM0404229990315)</t>
  </si>
  <si>
    <t>-1550244494</t>
  </si>
  <si>
    <t>553</t>
  </si>
  <si>
    <t>7593321374</t>
  </si>
  <si>
    <t>Prvky Zdroj kmit.signálů bezpeč. BZKS 20-3.7B (HM0404228990331)</t>
  </si>
  <si>
    <t>-491941002</t>
  </si>
  <si>
    <t>554</t>
  </si>
  <si>
    <t>7593321377</t>
  </si>
  <si>
    <t>Prvky Zdroj kmit.signálů bezpeč. BZKS 20 - 5.6S (HM0404228990330)</t>
  </si>
  <si>
    <t>-1208176178</t>
  </si>
  <si>
    <t>555</t>
  </si>
  <si>
    <t>7593321380</t>
  </si>
  <si>
    <t>Prvky Zdroj kmit.signálů bezpeč. BZKS 20 - 5.6B (HM0404229990300)</t>
  </si>
  <si>
    <t>445547621</t>
  </si>
  <si>
    <t>556</t>
  </si>
  <si>
    <t>7593321383</t>
  </si>
  <si>
    <t>Prvky Napáječ N 230V (HM0404229990390)</t>
  </si>
  <si>
    <t>1529360373</t>
  </si>
  <si>
    <t>557</t>
  </si>
  <si>
    <t>7593321386</t>
  </si>
  <si>
    <t>Prvky Zdroj kmit.signálů bezpeč. BZKS 20-3.4SN (HM0404228990322)</t>
  </si>
  <si>
    <t>-514995880</t>
  </si>
  <si>
    <t>558</t>
  </si>
  <si>
    <t>7593321389</t>
  </si>
  <si>
    <t>Prvky Zdroj kmit.signálů bezpeč. BZKS 20-3.5SN (HM0404228990323)</t>
  </si>
  <si>
    <t>1631229243</t>
  </si>
  <si>
    <t>559</t>
  </si>
  <si>
    <t>7593321392</t>
  </si>
  <si>
    <t>Prvky Zdroj kmit.signálů bezpeč. BZKS 20-3.4BN (HM0404228990324)</t>
  </si>
  <si>
    <t>-1685641147</t>
  </si>
  <si>
    <t>560</t>
  </si>
  <si>
    <t>7593321395</t>
  </si>
  <si>
    <t>Prvky Zdroj kmit.signálů bezpeč. BZKS 20-3.5BN (HM0404228990325)</t>
  </si>
  <si>
    <t>270814334</t>
  </si>
  <si>
    <t>561</t>
  </si>
  <si>
    <t>7593321398</t>
  </si>
  <si>
    <t>Prvky Napáječ N 24V (HM0404229990391)</t>
  </si>
  <si>
    <t>-1195807653</t>
  </si>
  <si>
    <t>562</t>
  </si>
  <si>
    <t>7593321401</t>
  </si>
  <si>
    <t>Prvky Zdroj kmit.signálů bezpeč. BZKS 20-4.4SN (HM0404228990326)</t>
  </si>
  <si>
    <t>-1753294253</t>
  </si>
  <si>
    <t>563</t>
  </si>
  <si>
    <t>7593321404</t>
  </si>
  <si>
    <t>Prvky Zdroj kmit.signálů bezpeč. BZKS 20-4.5SN (HM0404228990327)</t>
  </si>
  <si>
    <t>-1069696222</t>
  </si>
  <si>
    <t>564</t>
  </si>
  <si>
    <t>7593321407</t>
  </si>
  <si>
    <t>Prvky Zdroj kmit.signálů bezpeč. BZKS 20-4.4BN (HM0404228990328)</t>
  </si>
  <si>
    <t>-814967671</t>
  </si>
  <si>
    <t>565</t>
  </si>
  <si>
    <t>7593321410</t>
  </si>
  <si>
    <t>Prvky Zdroj kmit.signálů bezpeč. BZKS 20-4.5BN (HM0404228990329)</t>
  </si>
  <si>
    <t>637608554</t>
  </si>
  <si>
    <t>566</t>
  </si>
  <si>
    <t>7593321411</t>
  </si>
  <si>
    <t>Prvky Zdroj kmit.signálů bezpeč. BZKS 20-5.5S (HM0404228990334)</t>
  </si>
  <si>
    <t>-903178943</t>
  </si>
  <si>
    <t>567</t>
  </si>
  <si>
    <t>7593321413</t>
  </si>
  <si>
    <t>Prvky Zdroj kmit.signálů bezpeč. BZKS 20-6.4S (HM0404229990302)</t>
  </si>
  <si>
    <t>802281532</t>
  </si>
  <si>
    <t>568</t>
  </si>
  <si>
    <t>7593321416</t>
  </si>
  <si>
    <t>Prvky Zdroj impulsů ZI (HM0404229990392)</t>
  </si>
  <si>
    <t>-583231656</t>
  </si>
  <si>
    <t>569</t>
  </si>
  <si>
    <t>7593321419</t>
  </si>
  <si>
    <t>Prvky Zdroj impulsů ZIP  (HM0404228990320)</t>
  </si>
  <si>
    <t>-1487860919</t>
  </si>
  <si>
    <t>570</t>
  </si>
  <si>
    <t>7593321422</t>
  </si>
  <si>
    <t>Prvky Zdroj impulsů ZIZ (HM0404229990415)</t>
  </si>
  <si>
    <t>1777276239</t>
  </si>
  <si>
    <t>571</t>
  </si>
  <si>
    <t>7593321425</t>
  </si>
  <si>
    <t>Prvky Spínač střídavý Sst (HM0404229990393)</t>
  </si>
  <si>
    <t>648184162</t>
  </si>
  <si>
    <t>572</t>
  </si>
  <si>
    <t>7593321428</t>
  </si>
  <si>
    <t>Prvky Spínač stejnosměrný Sss (HM0404229990394)</t>
  </si>
  <si>
    <t>-1121276406</t>
  </si>
  <si>
    <t>573</t>
  </si>
  <si>
    <t>7593321431</t>
  </si>
  <si>
    <t>Prvky Dohled Dst/Dst (HM0404229990395)</t>
  </si>
  <si>
    <t>-1257214054</t>
  </si>
  <si>
    <t>574</t>
  </si>
  <si>
    <t>7593321434</t>
  </si>
  <si>
    <t>Prvky Dohled Dss/Dss (HM0404229990396)</t>
  </si>
  <si>
    <t>691996555</t>
  </si>
  <si>
    <t>575</t>
  </si>
  <si>
    <t>7593321437</t>
  </si>
  <si>
    <t>Prvky Dohled Dst/Dss (HM0404229990397)</t>
  </si>
  <si>
    <t>1337511748</t>
  </si>
  <si>
    <t>576</t>
  </si>
  <si>
    <t>7593321440</t>
  </si>
  <si>
    <t>Prvky Dohled D STN, STN inov. (HM0404228990332)</t>
  </si>
  <si>
    <t>1758443662</t>
  </si>
  <si>
    <t>577</t>
  </si>
  <si>
    <t>7593321443</t>
  </si>
  <si>
    <t>Prvky Deska propojovací PD (HM0404229990398)</t>
  </si>
  <si>
    <t>-627515367</t>
  </si>
  <si>
    <t>578</t>
  </si>
  <si>
    <t>7593321446</t>
  </si>
  <si>
    <t>Prvky Panel konektoru  (HM0404229990377)</t>
  </si>
  <si>
    <t>709963483</t>
  </si>
  <si>
    <t>579</t>
  </si>
  <si>
    <t>7593321449</t>
  </si>
  <si>
    <t>Prvky Panel konektoru a nástavby  (HM0404229990378)</t>
  </si>
  <si>
    <t>1461327490</t>
  </si>
  <si>
    <t>580</t>
  </si>
  <si>
    <t>7593321452</t>
  </si>
  <si>
    <t>Prvky Transformátor výstupní TR 2A (HM0404973350000)</t>
  </si>
  <si>
    <t>502766865</t>
  </si>
  <si>
    <t>581</t>
  </si>
  <si>
    <t>7593321455</t>
  </si>
  <si>
    <t>Prvky Rázová oddělovací tlumivka 16A</t>
  </si>
  <si>
    <t>1875729422</t>
  </si>
  <si>
    <t>582</t>
  </si>
  <si>
    <t>7593321458</t>
  </si>
  <si>
    <t>Prvky Svodič přepětí, jmenovité napětí 600V, s dálkovou signalizací poruchy</t>
  </si>
  <si>
    <t>-1478211590</t>
  </si>
  <si>
    <t>583</t>
  </si>
  <si>
    <t>7593321501</t>
  </si>
  <si>
    <t>Prvky Konektor  231-209/031-00</t>
  </si>
  <si>
    <t>56221267</t>
  </si>
  <si>
    <t>584</t>
  </si>
  <si>
    <t>7593321503</t>
  </si>
  <si>
    <t>Prvky Transformátor DTR (CV361679001)</t>
  </si>
  <si>
    <t>1788060771</t>
  </si>
  <si>
    <t>585</t>
  </si>
  <si>
    <t>7593321506</t>
  </si>
  <si>
    <t>Prvky Transformátor DTR sestavený (CV726745002)</t>
  </si>
  <si>
    <t>-1623626134</t>
  </si>
  <si>
    <t>586</t>
  </si>
  <si>
    <t>7593321509</t>
  </si>
  <si>
    <t>Prvky Transformátor PTR (CV361709001)</t>
  </si>
  <si>
    <t>359673264</t>
  </si>
  <si>
    <t>587</t>
  </si>
  <si>
    <t>7593321511</t>
  </si>
  <si>
    <t>Prvky Transformátor PTR sestavený (CV726745003)</t>
  </si>
  <si>
    <t>-242030750</t>
  </si>
  <si>
    <t>588</t>
  </si>
  <si>
    <t>7593321512</t>
  </si>
  <si>
    <t>Prvky Sestava kondenzátorů pro trať (CV727655026)</t>
  </si>
  <si>
    <t>881549393</t>
  </si>
  <si>
    <t>589</t>
  </si>
  <si>
    <t>7593321513</t>
  </si>
  <si>
    <t>Prvky Sestava kondenzátorů pro stanici (CV727675014)</t>
  </si>
  <si>
    <t>-2123976122</t>
  </si>
  <si>
    <t>590</t>
  </si>
  <si>
    <t>7593321521</t>
  </si>
  <si>
    <t>Prvky Translátor 600:600 (4kV)</t>
  </si>
  <si>
    <t>1108179901</t>
  </si>
  <si>
    <t>591</t>
  </si>
  <si>
    <t>7593321522</t>
  </si>
  <si>
    <t>Prvky Translátor 150:150 (4kV)</t>
  </si>
  <si>
    <t>-942924776</t>
  </si>
  <si>
    <t>592</t>
  </si>
  <si>
    <t>7593321523</t>
  </si>
  <si>
    <t>Prvky Translátor 600:1120 (4kV)</t>
  </si>
  <si>
    <t>1222701543</t>
  </si>
  <si>
    <t>593</t>
  </si>
  <si>
    <t>7593321524</t>
  </si>
  <si>
    <t>Prvky Translátor 600:150 (4kV) (HM0382412990016)</t>
  </si>
  <si>
    <t>50900907</t>
  </si>
  <si>
    <t>594</t>
  </si>
  <si>
    <t>7593321525</t>
  </si>
  <si>
    <t>Prvky Translátor 120:120 (4kV) (HM0382412990104)</t>
  </si>
  <si>
    <t>-750408342</t>
  </si>
  <si>
    <t>PS02 - Vedlejší rozpočtové náklady</t>
  </si>
  <si>
    <t>Bc. Komzák Roman</t>
  </si>
  <si>
    <t>HZS - Hodinové zúčtovací sazby</t>
  </si>
  <si>
    <t>VRN - Vedlejší rozpočtové náklady</t>
  </si>
  <si>
    <t xml:space="preserve">    VRN6 - Územní vlivy</t>
  </si>
  <si>
    <t xml:space="preserve">    VRN8 - Přesun stavebních kapacit</t>
  </si>
  <si>
    <t>HZS</t>
  </si>
  <si>
    <t>Hodinové zúčtovací sazby</t>
  </si>
  <si>
    <t>K</t>
  </si>
  <si>
    <t>HZS4232</t>
  </si>
  <si>
    <t>Hodinová zúčtovací sazba technik odborný</t>
  </si>
  <si>
    <t>hod</t>
  </si>
  <si>
    <t>-544194972</t>
  </si>
  <si>
    <t>Hodinové zúčtovací sazby ostatních profesí revizní a kontrolní činnost technik</t>
  </si>
  <si>
    <t>VRN6</t>
  </si>
  <si>
    <t>065002000</t>
  </si>
  <si>
    <t>Mimostaveništní doprava materiálů</t>
  </si>
  <si>
    <t>…</t>
  </si>
  <si>
    <t>CS ÚRS 2016 02</t>
  </si>
  <si>
    <t>1024</t>
  </si>
  <si>
    <t>-91843973</t>
  </si>
  <si>
    <t>Hlavní tituly průvodních činností a nákladů územní vlivy mimostaveništní doprava materiálů a výrobků</t>
  </si>
  <si>
    <t>VRN8</t>
  </si>
  <si>
    <t>Přesun stavebních kapacit</t>
  </si>
  <si>
    <t>081002000</t>
  </si>
  <si>
    <t>Doprava zaměstnanců</t>
  </si>
  <si>
    <t>-1139079940</t>
  </si>
  <si>
    <t>Hlavní tituly průvodních činností a nákladů další náklady na pracovníky denní doprava zaměstnanců na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</si>
</sst>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topLeftCell="A129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F2" s="287"/>
      <c r="BG2" s="287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69" t="s">
        <v>15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19"/>
      <c r="AQ5" s="19"/>
      <c r="AR5" s="17"/>
      <c r="BG5" s="266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71" t="s">
        <v>18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19"/>
      <c r="AQ6" s="19"/>
      <c r="AR6" s="17"/>
      <c r="BG6" s="267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67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G8" s="267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67"/>
      <c r="BS9" s="14" t="s">
        <v>7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</v>
      </c>
      <c r="AO10" s="19"/>
      <c r="AP10" s="19"/>
      <c r="AQ10" s="19"/>
      <c r="AR10" s="17"/>
      <c r="BG10" s="267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G11" s="267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67"/>
      <c r="BS12" s="14" t="s">
        <v>7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29</v>
      </c>
      <c r="AO13" s="19"/>
      <c r="AP13" s="19"/>
      <c r="AQ13" s="19"/>
      <c r="AR13" s="17"/>
      <c r="BG13" s="267"/>
      <c r="BS13" s="14" t="s">
        <v>7</v>
      </c>
    </row>
    <row r="14" spans="1:74" ht="12.75">
      <c r="B14" s="18"/>
      <c r="C14" s="19"/>
      <c r="D14" s="19"/>
      <c r="E14" s="272" t="s">
        <v>29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G14" s="267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67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</v>
      </c>
      <c r="AO16" s="19"/>
      <c r="AP16" s="19"/>
      <c r="AQ16" s="19"/>
      <c r="AR16" s="17"/>
      <c r="BG16" s="26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G17" s="267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67"/>
      <c r="BS18" s="14" t="s">
        <v>7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</v>
      </c>
      <c r="AO19" s="19"/>
      <c r="AP19" s="19"/>
      <c r="AQ19" s="19"/>
      <c r="AR19" s="17"/>
      <c r="BG19" s="267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G20" s="267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67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67"/>
    </row>
    <row r="23" spans="1:71" s="1" customFormat="1" ht="16.5" customHeight="1">
      <c r="B23" s="18"/>
      <c r="C23" s="19"/>
      <c r="D23" s="19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19"/>
      <c r="AP23" s="19"/>
      <c r="AQ23" s="19"/>
      <c r="AR23" s="17"/>
      <c r="BG23" s="26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6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67"/>
    </row>
    <row r="26" spans="1:71" s="1" customFormat="1" ht="14.45" customHeight="1">
      <c r="B26" s="18"/>
      <c r="C26" s="19"/>
      <c r="D26" s="31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75">
        <f>ROUND(AG94,2)</f>
        <v>0</v>
      </c>
      <c r="AL26" s="270"/>
      <c r="AM26" s="270"/>
      <c r="AN26" s="270"/>
      <c r="AO26" s="270"/>
      <c r="AP26" s="19"/>
      <c r="AQ26" s="19"/>
      <c r="AR26" s="17"/>
      <c r="BG26" s="267"/>
    </row>
    <row r="27" spans="1:71" ht="12">
      <c r="B27" s="18"/>
      <c r="C27" s="19"/>
      <c r="D27" s="19"/>
      <c r="E27" s="32" t="s">
        <v>34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76">
        <f>ROUND(AS94,2)</f>
        <v>0</v>
      </c>
      <c r="AL27" s="276"/>
      <c r="AM27" s="276"/>
      <c r="AN27" s="276"/>
      <c r="AO27" s="276"/>
      <c r="AP27" s="19"/>
      <c r="AQ27" s="19"/>
      <c r="AR27" s="17"/>
      <c r="BG27" s="267"/>
    </row>
    <row r="28" spans="1:71" s="2" customFormat="1" ht="12">
      <c r="A28" s="33"/>
      <c r="B28" s="34"/>
      <c r="C28" s="35"/>
      <c r="D28" s="35"/>
      <c r="E28" s="32" t="s">
        <v>35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276">
        <f>ROUND(AT94,2)</f>
        <v>0</v>
      </c>
      <c r="AL28" s="276"/>
      <c r="AM28" s="276"/>
      <c r="AN28" s="276"/>
      <c r="AO28" s="276"/>
      <c r="AP28" s="35"/>
      <c r="AQ28" s="35"/>
      <c r="AR28" s="36"/>
      <c r="BG28" s="267"/>
    </row>
    <row r="29" spans="1:71" s="2" customFormat="1" ht="14.45" customHeight="1">
      <c r="A29" s="33"/>
      <c r="B29" s="34"/>
      <c r="C29" s="35"/>
      <c r="D29" s="31" t="s">
        <v>36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75">
        <f>ROUND(AG98, 2)</f>
        <v>0</v>
      </c>
      <c r="AL29" s="275"/>
      <c r="AM29" s="275"/>
      <c r="AN29" s="275"/>
      <c r="AO29" s="275"/>
      <c r="AP29" s="35"/>
      <c r="AQ29" s="35"/>
      <c r="AR29" s="36"/>
      <c r="BG29" s="267"/>
    </row>
    <row r="30" spans="1:71" s="2" customFormat="1" ht="6.95" customHeight="1">
      <c r="A30" s="33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BG30" s="267"/>
    </row>
    <row r="31" spans="1:71" s="2" customFormat="1" ht="25.9" customHeight="1">
      <c r="A31" s="33"/>
      <c r="B31" s="34"/>
      <c r="C31" s="35"/>
      <c r="D31" s="37" t="s">
        <v>37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277">
        <f>ROUND(AK26 + AK29, 2)</f>
        <v>0</v>
      </c>
      <c r="AL31" s="278"/>
      <c r="AM31" s="278"/>
      <c r="AN31" s="278"/>
      <c r="AO31" s="278"/>
      <c r="AP31" s="35"/>
      <c r="AQ31" s="35"/>
      <c r="AR31" s="36"/>
      <c r="BG31" s="267"/>
    </row>
    <row r="32" spans="1:71" s="2" customFormat="1" ht="6.95" customHeight="1">
      <c r="A32" s="33"/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BG32" s="267"/>
    </row>
    <row r="33" spans="1:59" s="2" customFormat="1" ht="12.75">
      <c r="A33" s="33"/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279" t="s">
        <v>38</v>
      </c>
      <c r="M33" s="279"/>
      <c r="N33" s="279"/>
      <c r="O33" s="279"/>
      <c r="P33" s="279"/>
      <c r="Q33" s="35"/>
      <c r="R33" s="35"/>
      <c r="S33" s="35"/>
      <c r="T33" s="35"/>
      <c r="U33" s="35"/>
      <c r="V33" s="35"/>
      <c r="W33" s="279" t="s">
        <v>39</v>
      </c>
      <c r="X33" s="279"/>
      <c r="Y33" s="279"/>
      <c r="Z33" s="279"/>
      <c r="AA33" s="279"/>
      <c r="AB33" s="279"/>
      <c r="AC33" s="279"/>
      <c r="AD33" s="279"/>
      <c r="AE33" s="279"/>
      <c r="AF33" s="35"/>
      <c r="AG33" s="35"/>
      <c r="AH33" s="35"/>
      <c r="AI33" s="35"/>
      <c r="AJ33" s="35"/>
      <c r="AK33" s="279" t="s">
        <v>40</v>
      </c>
      <c r="AL33" s="279"/>
      <c r="AM33" s="279"/>
      <c r="AN33" s="279"/>
      <c r="AO33" s="279"/>
      <c r="AP33" s="35"/>
      <c r="AQ33" s="35"/>
      <c r="AR33" s="36"/>
      <c r="BG33" s="267"/>
    </row>
    <row r="34" spans="1:59" s="3" customFormat="1" ht="14.45" customHeight="1">
      <c r="B34" s="39"/>
      <c r="C34" s="40"/>
      <c r="D34" s="26" t="s">
        <v>41</v>
      </c>
      <c r="E34" s="40"/>
      <c r="F34" s="26" t="s">
        <v>42</v>
      </c>
      <c r="G34" s="40"/>
      <c r="H34" s="40"/>
      <c r="I34" s="40"/>
      <c r="J34" s="40"/>
      <c r="K34" s="40"/>
      <c r="L34" s="282">
        <v>0.21</v>
      </c>
      <c r="M34" s="281"/>
      <c r="N34" s="281"/>
      <c r="O34" s="281"/>
      <c r="P34" s="281"/>
      <c r="Q34" s="40"/>
      <c r="R34" s="40"/>
      <c r="S34" s="40"/>
      <c r="T34" s="40"/>
      <c r="U34" s="40"/>
      <c r="V34" s="40"/>
      <c r="W34" s="280">
        <f>ROUND(BB94 + SUM(CD98:CD102), 2)</f>
        <v>0</v>
      </c>
      <c r="X34" s="281"/>
      <c r="Y34" s="281"/>
      <c r="Z34" s="281"/>
      <c r="AA34" s="281"/>
      <c r="AB34" s="281"/>
      <c r="AC34" s="281"/>
      <c r="AD34" s="281"/>
      <c r="AE34" s="281"/>
      <c r="AF34" s="40"/>
      <c r="AG34" s="40"/>
      <c r="AH34" s="40"/>
      <c r="AI34" s="40"/>
      <c r="AJ34" s="40"/>
      <c r="AK34" s="280">
        <f>ROUND(AX94 + SUM(BY98:BY102), 2)</f>
        <v>0</v>
      </c>
      <c r="AL34" s="281"/>
      <c r="AM34" s="281"/>
      <c r="AN34" s="281"/>
      <c r="AO34" s="281"/>
      <c r="AP34" s="40"/>
      <c r="AQ34" s="40"/>
      <c r="AR34" s="41"/>
      <c r="BG34" s="268"/>
    </row>
    <row r="35" spans="1:59" s="3" customFormat="1" ht="14.45" customHeight="1">
      <c r="B35" s="39"/>
      <c r="C35" s="40"/>
      <c r="D35" s="40"/>
      <c r="E35" s="40"/>
      <c r="F35" s="26" t="s">
        <v>43</v>
      </c>
      <c r="G35" s="40"/>
      <c r="H35" s="40"/>
      <c r="I35" s="40"/>
      <c r="J35" s="40"/>
      <c r="K35" s="40"/>
      <c r="L35" s="282">
        <v>0.15</v>
      </c>
      <c r="M35" s="281"/>
      <c r="N35" s="281"/>
      <c r="O35" s="281"/>
      <c r="P35" s="281"/>
      <c r="Q35" s="40"/>
      <c r="R35" s="40"/>
      <c r="S35" s="40"/>
      <c r="T35" s="40"/>
      <c r="U35" s="40"/>
      <c r="V35" s="40"/>
      <c r="W35" s="280">
        <f>ROUND(BC94 + SUM(CE98:CE102), 2)</f>
        <v>0</v>
      </c>
      <c r="X35" s="281"/>
      <c r="Y35" s="281"/>
      <c r="Z35" s="281"/>
      <c r="AA35" s="281"/>
      <c r="AB35" s="281"/>
      <c r="AC35" s="281"/>
      <c r="AD35" s="281"/>
      <c r="AE35" s="281"/>
      <c r="AF35" s="40"/>
      <c r="AG35" s="40"/>
      <c r="AH35" s="40"/>
      <c r="AI35" s="40"/>
      <c r="AJ35" s="40"/>
      <c r="AK35" s="280">
        <f>ROUND(AY94 + SUM(BZ98:BZ102), 2)</f>
        <v>0</v>
      </c>
      <c r="AL35" s="281"/>
      <c r="AM35" s="281"/>
      <c r="AN35" s="281"/>
      <c r="AO35" s="281"/>
      <c r="AP35" s="40"/>
      <c r="AQ35" s="40"/>
      <c r="AR35" s="41"/>
    </row>
    <row r="36" spans="1:59" s="3" customFormat="1" ht="14.45" hidden="1" customHeight="1">
      <c r="B36" s="39"/>
      <c r="C36" s="40"/>
      <c r="D36" s="40"/>
      <c r="E36" s="40"/>
      <c r="F36" s="26" t="s">
        <v>44</v>
      </c>
      <c r="G36" s="40"/>
      <c r="H36" s="40"/>
      <c r="I36" s="40"/>
      <c r="J36" s="40"/>
      <c r="K36" s="40"/>
      <c r="L36" s="282">
        <v>0.21</v>
      </c>
      <c r="M36" s="281"/>
      <c r="N36" s="281"/>
      <c r="O36" s="281"/>
      <c r="P36" s="281"/>
      <c r="Q36" s="40"/>
      <c r="R36" s="40"/>
      <c r="S36" s="40"/>
      <c r="T36" s="40"/>
      <c r="U36" s="40"/>
      <c r="V36" s="40"/>
      <c r="W36" s="280">
        <f>ROUND(BD94 + SUM(CF98:CF102), 2)</f>
        <v>0</v>
      </c>
      <c r="X36" s="281"/>
      <c r="Y36" s="281"/>
      <c r="Z36" s="281"/>
      <c r="AA36" s="281"/>
      <c r="AB36" s="281"/>
      <c r="AC36" s="281"/>
      <c r="AD36" s="281"/>
      <c r="AE36" s="281"/>
      <c r="AF36" s="40"/>
      <c r="AG36" s="40"/>
      <c r="AH36" s="40"/>
      <c r="AI36" s="40"/>
      <c r="AJ36" s="40"/>
      <c r="AK36" s="280">
        <v>0</v>
      </c>
      <c r="AL36" s="281"/>
      <c r="AM36" s="281"/>
      <c r="AN36" s="281"/>
      <c r="AO36" s="281"/>
      <c r="AP36" s="40"/>
      <c r="AQ36" s="40"/>
      <c r="AR36" s="41"/>
    </row>
    <row r="37" spans="1:59" s="3" customFormat="1" ht="14.45" hidden="1" customHeight="1">
      <c r="B37" s="39"/>
      <c r="C37" s="40"/>
      <c r="D37" s="40"/>
      <c r="E37" s="40"/>
      <c r="F37" s="26" t="s">
        <v>45</v>
      </c>
      <c r="G37" s="40"/>
      <c r="H37" s="40"/>
      <c r="I37" s="40"/>
      <c r="J37" s="40"/>
      <c r="K37" s="40"/>
      <c r="L37" s="282">
        <v>0.15</v>
      </c>
      <c r="M37" s="281"/>
      <c r="N37" s="281"/>
      <c r="O37" s="281"/>
      <c r="P37" s="281"/>
      <c r="Q37" s="40"/>
      <c r="R37" s="40"/>
      <c r="S37" s="40"/>
      <c r="T37" s="40"/>
      <c r="U37" s="40"/>
      <c r="V37" s="40"/>
      <c r="W37" s="280">
        <f>ROUND(BE94 + SUM(CG98:CG102), 2)</f>
        <v>0</v>
      </c>
      <c r="X37" s="281"/>
      <c r="Y37" s="281"/>
      <c r="Z37" s="281"/>
      <c r="AA37" s="281"/>
      <c r="AB37" s="281"/>
      <c r="AC37" s="281"/>
      <c r="AD37" s="281"/>
      <c r="AE37" s="281"/>
      <c r="AF37" s="40"/>
      <c r="AG37" s="40"/>
      <c r="AH37" s="40"/>
      <c r="AI37" s="40"/>
      <c r="AJ37" s="40"/>
      <c r="AK37" s="280">
        <v>0</v>
      </c>
      <c r="AL37" s="281"/>
      <c r="AM37" s="281"/>
      <c r="AN37" s="281"/>
      <c r="AO37" s="281"/>
      <c r="AP37" s="40"/>
      <c r="AQ37" s="40"/>
      <c r="AR37" s="41"/>
    </row>
    <row r="38" spans="1:59" s="3" customFormat="1" ht="14.45" hidden="1" customHeight="1">
      <c r="B38" s="39"/>
      <c r="C38" s="40"/>
      <c r="D38" s="40"/>
      <c r="E38" s="40"/>
      <c r="F38" s="26" t="s">
        <v>46</v>
      </c>
      <c r="G38" s="40"/>
      <c r="H38" s="40"/>
      <c r="I38" s="40"/>
      <c r="J38" s="40"/>
      <c r="K38" s="40"/>
      <c r="L38" s="282">
        <v>0</v>
      </c>
      <c r="M38" s="281"/>
      <c r="N38" s="281"/>
      <c r="O38" s="281"/>
      <c r="P38" s="281"/>
      <c r="Q38" s="40"/>
      <c r="R38" s="40"/>
      <c r="S38" s="40"/>
      <c r="T38" s="40"/>
      <c r="U38" s="40"/>
      <c r="V38" s="40"/>
      <c r="W38" s="280">
        <f>ROUND(BF94 + SUM(CH98:CH102), 2)</f>
        <v>0</v>
      </c>
      <c r="X38" s="281"/>
      <c r="Y38" s="281"/>
      <c r="Z38" s="281"/>
      <c r="AA38" s="281"/>
      <c r="AB38" s="281"/>
      <c r="AC38" s="281"/>
      <c r="AD38" s="281"/>
      <c r="AE38" s="281"/>
      <c r="AF38" s="40"/>
      <c r="AG38" s="40"/>
      <c r="AH38" s="40"/>
      <c r="AI38" s="40"/>
      <c r="AJ38" s="40"/>
      <c r="AK38" s="280">
        <v>0</v>
      </c>
      <c r="AL38" s="281"/>
      <c r="AM38" s="281"/>
      <c r="AN38" s="281"/>
      <c r="AO38" s="281"/>
      <c r="AP38" s="40"/>
      <c r="AQ38" s="40"/>
      <c r="AR38" s="41"/>
    </row>
    <row r="39" spans="1:59" s="2" customFormat="1" ht="6.95" customHeight="1">
      <c r="A39" s="33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  <c r="BG39" s="33"/>
    </row>
    <row r="40" spans="1:59" s="2" customFormat="1" ht="25.9" customHeight="1">
      <c r="A40" s="33"/>
      <c r="B40" s="34"/>
      <c r="C40" s="42"/>
      <c r="D40" s="43" t="s">
        <v>47</v>
      </c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5" t="s">
        <v>48</v>
      </c>
      <c r="U40" s="44"/>
      <c r="V40" s="44"/>
      <c r="W40" s="44"/>
      <c r="X40" s="283" t="s">
        <v>49</v>
      </c>
      <c r="Y40" s="284"/>
      <c r="Z40" s="284"/>
      <c r="AA40" s="284"/>
      <c r="AB40" s="284"/>
      <c r="AC40" s="44"/>
      <c r="AD40" s="44"/>
      <c r="AE40" s="44"/>
      <c r="AF40" s="44"/>
      <c r="AG40" s="44"/>
      <c r="AH40" s="44"/>
      <c r="AI40" s="44"/>
      <c r="AJ40" s="44"/>
      <c r="AK40" s="285">
        <f>SUM(AK31:AK38)</f>
        <v>0</v>
      </c>
      <c r="AL40" s="284"/>
      <c r="AM40" s="284"/>
      <c r="AN40" s="284"/>
      <c r="AO40" s="286"/>
      <c r="AP40" s="42"/>
      <c r="AQ40" s="42"/>
      <c r="AR40" s="36"/>
      <c r="BG40" s="33"/>
    </row>
    <row r="41" spans="1:59" s="2" customFormat="1" ht="6.95" customHeight="1">
      <c r="A41" s="33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6"/>
      <c r="BG41" s="33"/>
    </row>
    <row r="42" spans="1:59" s="2" customFormat="1" ht="14.45" customHeight="1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G42" s="33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3"/>
      <c r="B60" s="34"/>
      <c r="C60" s="35"/>
      <c r="D60" s="51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1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1" t="s">
        <v>52</v>
      </c>
      <c r="AI60" s="38"/>
      <c r="AJ60" s="38"/>
      <c r="AK60" s="38"/>
      <c r="AL60" s="38"/>
      <c r="AM60" s="51" t="s">
        <v>53</v>
      </c>
      <c r="AN60" s="38"/>
      <c r="AO60" s="38"/>
      <c r="AP60" s="35"/>
      <c r="AQ60" s="35"/>
      <c r="AR60" s="36"/>
      <c r="BG60" s="33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6"/>
      <c r="BG64" s="33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3"/>
      <c r="B75" s="34"/>
      <c r="C75" s="35"/>
      <c r="D75" s="51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1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1" t="s">
        <v>52</v>
      </c>
      <c r="AI75" s="38"/>
      <c r="AJ75" s="38"/>
      <c r="AK75" s="38"/>
      <c r="AL75" s="38"/>
      <c r="AM75" s="51" t="s">
        <v>53</v>
      </c>
      <c r="AN75" s="38"/>
      <c r="AO75" s="38"/>
      <c r="AP75" s="35"/>
      <c r="AQ75" s="35"/>
      <c r="AR75" s="36"/>
      <c r="BG75" s="33"/>
    </row>
    <row r="76" spans="1:59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G76" s="33"/>
    </row>
    <row r="77" spans="1:59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6"/>
      <c r="BG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6"/>
      <c r="BG81" s="33"/>
    </row>
    <row r="82" spans="1:91" s="2" customFormat="1" ht="24.95" customHeight="1">
      <c r="A82" s="33"/>
      <c r="B82" s="34"/>
      <c r="C82" s="20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G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G83" s="33"/>
    </row>
    <row r="84" spans="1:91" s="4" customFormat="1" ht="12" customHeight="1">
      <c r="B84" s="57"/>
      <c r="C84" s="26" t="s">
        <v>14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2020/6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40" t="str">
        <f>K6</f>
        <v>Oprava elektronických dílů zabezpečovacího zařízení</v>
      </c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1"/>
      <c r="AH85" s="241"/>
      <c r="AI85" s="241"/>
      <c r="AJ85" s="241"/>
      <c r="AK85" s="241"/>
      <c r="AL85" s="241"/>
      <c r="AM85" s="241"/>
      <c r="AN85" s="241"/>
      <c r="AO85" s="24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G86" s="33"/>
    </row>
    <row r="87" spans="1:91" s="2" customFormat="1" ht="12" customHeight="1">
      <c r="A87" s="33"/>
      <c r="B87" s="34"/>
      <c r="C87" s="26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6" t="s">
        <v>23</v>
      </c>
      <c r="AJ87" s="35"/>
      <c r="AK87" s="35"/>
      <c r="AL87" s="35"/>
      <c r="AM87" s="242" t="str">
        <f>IF(AN8= "","",AN8)</f>
        <v>31. 5. 2020</v>
      </c>
      <c r="AN87" s="242"/>
      <c r="AO87" s="35"/>
      <c r="AP87" s="35"/>
      <c r="AQ87" s="35"/>
      <c r="AR87" s="36"/>
      <c r="BG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G88" s="33"/>
    </row>
    <row r="89" spans="1:91" s="2" customFormat="1" ht="15.2" customHeight="1">
      <c r="A89" s="33"/>
      <c r="B89" s="34"/>
      <c r="C89" s="26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6" t="s">
        <v>30</v>
      </c>
      <c r="AJ89" s="35"/>
      <c r="AK89" s="35"/>
      <c r="AL89" s="35"/>
      <c r="AM89" s="249" t="str">
        <f>IF(E17="","",E17)</f>
        <v xml:space="preserve"> </v>
      </c>
      <c r="AN89" s="250"/>
      <c r="AO89" s="250"/>
      <c r="AP89" s="250"/>
      <c r="AQ89" s="35"/>
      <c r="AR89" s="36"/>
      <c r="AS89" s="243" t="s">
        <v>57</v>
      </c>
      <c r="AT89" s="244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7"/>
      <c r="BG89" s="33"/>
    </row>
    <row r="90" spans="1:91" s="2" customFormat="1" ht="15.2" customHeight="1">
      <c r="A90" s="33"/>
      <c r="B90" s="34"/>
      <c r="C90" s="26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6" t="s">
        <v>31</v>
      </c>
      <c r="AJ90" s="35"/>
      <c r="AK90" s="35"/>
      <c r="AL90" s="35"/>
      <c r="AM90" s="249" t="str">
        <f>IF(E20="","",E20)</f>
        <v xml:space="preserve"> </v>
      </c>
      <c r="AN90" s="250"/>
      <c r="AO90" s="250"/>
      <c r="AP90" s="250"/>
      <c r="AQ90" s="35"/>
      <c r="AR90" s="36"/>
      <c r="AS90" s="245"/>
      <c r="AT90" s="246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9"/>
      <c r="BG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247"/>
      <c r="AT91" s="248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1"/>
      <c r="BG91" s="33"/>
    </row>
    <row r="92" spans="1:91" s="2" customFormat="1" ht="29.25" customHeight="1">
      <c r="A92" s="33"/>
      <c r="B92" s="34"/>
      <c r="C92" s="254" t="s">
        <v>58</v>
      </c>
      <c r="D92" s="252"/>
      <c r="E92" s="252"/>
      <c r="F92" s="252"/>
      <c r="G92" s="252"/>
      <c r="H92" s="72"/>
      <c r="I92" s="251" t="s">
        <v>59</v>
      </c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5" t="s">
        <v>60</v>
      </c>
      <c r="AH92" s="252"/>
      <c r="AI92" s="252"/>
      <c r="AJ92" s="252"/>
      <c r="AK92" s="252"/>
      <c r="AL92" s="252"/>
      <c r="AM92" s="252"/>
      <c r="AN92" s="251" t="s">
        <v>61</v>
      </c>
      <c r="AO92" s="252"/>
      <c r="AP92" s="253"/>
      <c r="AQ92" s="73" t="s">
        <v>62</v>
      </c>
      <c r="AR92" s="36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5" t="s">
        <v>74</v>
      </c>
      <c r="BE92" s="75" t="s">
        <v>75</v>
      </c>
      <c r="BF92" s="76" t="s">
        <v>76</v>
      </c>
      <c r="BG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9"/>
      <c r="BG93" s="33"/>
    </row>
    <row r="94" spans="1:91" s="6" customFormat="1" ht="32.450000000000003" customHeight="1">
      <c r="B94" s="80"/>
      <c r="C94" s="81" t="s">
        <v>77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3">
        <f>ROUND(SUM(AG95:AG96),2)</f>
        <v>0</v>
      </c>
      <c r="AH94" s="263"/>
      <c r="AI94" s="263"/>
      <c r="AJ94" s="263"/>
      <c r="AK94" s="263"/>
      <c r="AL94" s="263"/>
      <c r="AM94" s="263"/>
      <c r="AN94" s="264">
        <f>SUM(AG94,AV94)</f>
        <v>0</v>
      </c>
      <c r="AO94" s="264"/>
      <c r="AP94" s="264"/>
      <c r="AQ94" s="84" t="s">
        <v>1</v>
      </c>
      <c r="AR94" s="85"/>
      <c r="AS94" s="86">
        <f>ROUND(SUM(AS95:AS96),2)</f>
        <v>0</v>
      </c>
      <c r="AT94" s="87">
        <f>ROUND(SUM(AT95:AT96),2)</f>
        <v>0</v>
      </c>
      <c r="AU94" s="88">
        <f>ROUND(SUM(AU95:AU96),2)</f>
        <v>0</v>
      </c>
      <c r="AV94" s="88">
        <f>ROUND(SUM(AX94:AY94),2)</f>
        <v>0</v>
      </c>
      <c r="AW94" s="89">
        <f>ROUND(SUM(AW95:AW96),5)</f>
        <v>0</v>
      </c>
      <c r="AX94" s="88">
        <f>ROUND(BB94*L34,2)</f>
        <v>0</v>
      </c>
      <c r="AY94" s="88">
        <f>ROUND(BC94*L35,2)</f>
        <v>0</v>
      </c>
      <c r="AZ94" s="88">
        <f>ROUND(BD94*L34,2)</f>
        <v>0</v>
      </c>
      <c r="BA94" s="88">
        <f>ROUND(BE94*L35,2)</f>
        <v>0</v>
      </c>
      <c r="BB94" s="88">
        <f>ROUND(SUM(BB95:BB96),2)</f>
        <v>0</v>
      </c>
      <c r="BC94" s="88">
        <f>ROUND(SUM(BC95:BC96),2)</f>
        <v>0</v>
      </c>
      <c r="BD94" s="88">
        <f>ROUND(SUM(BD95:BD96),2)</f>
        <v>0</v>
      </c>
      <c r="BE94" s="88">
        <f>ROUND(SUM(BE95:BE96),2)</f>
        <v>0</v>
      </c>
      <c r="BF94" s="90">
        <f>ROUND(SUM(BF95:BF96),2)</f>
        <v>0</v>
      </c>
      <c r="BS94" s="91" t="s">
        <v>78</v>
      </c>
      <c r="BT94" s="91" t="s">
        <v>79</v>
      </c>
      <c r="BU94" s="92" t="s">
        <v>80</v>
      </c>
      <c r="BV94" s="91" t="s">
        <v>81</v>
      </c>
      <c r="BW94" s="91" t="s">
        <v>6</v>
      </c>
      <c r="BX94" s="91" t="s">
        <v>82</v>
      </c>
      <c r="CL94" s="91" t="s">
        <v>1</v>
      </c>
    </row>
    <row r="95" spans="1:91" s="7" customFormat="1" ht="16.5" customHeight="1">
      <c r="A95" s="93" t="s">
        <v>83</v>
      </c>
      <c r="B95" s="94"/>
      <c r="C95" s="95"/>
      <c r="D95" s="256" t="s">
        <v>84</v>
      </c>
      <c r="E95" s="256"/>
      <c r="F95" s="256"/>
      <c r="G95" s="256"/>
      <c r="H95" s="256"/>
      <c r="I95" s="96"/>
      <c r="J95" s="256" t="s">
        <v>85</v>
      </c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256"/>
      <c r="AF95" s="256"/>
      <c r="AG95" s="257">
        <f>'PS01 - Oprava elektronick...'!K34</f>
        <v>0</v>
      </c>
      <c r="AH95" s="258"/>
      <c r="AI95" s="258"/>
      <c r="AJ95" s="258"/>
      <c r="AK95" s="258"/>
      <c r="AL95" s="258"/>
      <c r="AM95" s="258"/>
      <c r="AN95" s="257">
        <f>SUM(AG95,AV95)</f>
        <v>0</v>
      </c>
      <c r="AO95" s="258"/>
      <c r="AP95" s="258"/>
      <c r="AQ95" s="97" t="s">
        <v>86</v>
      </c>
      <c r="AR95" s="98"/>
      <c r="AS95" s="99">
        <f>'PS01 - Oprava elektronick...'!K31</f>
        <v>0</v>
      </c>
      <c r="AT95" s="100">
        <f>'PS01 - Oprava elektronick...'!K32</f>
        <v>0</v>
      </c>
      <c r="AU95" s="100">
        <v>0</v>
      </c>
      <c r="AV95" s="100">
        <f>ROUND(SUM(AX95:AY95),2)</f>
        <v>0</v>
      </c>
      <c r="AW95" s="101">
        <f>'PS01 - Oprava elektronick...'!T126</f>
        <v>0</v>
      </c>
      <c r="AX95" s="100">
        <f>'PS01 - Oprava elektronick...'!K37</f>
        <v>0</v>
      </c>
      <c r="AY95" s="100">
        <f>'PS01 - Oprava elektronick...'!K38</f>
        <v>0</v>
      </c>
      <c r="AZ95" s="100">
        <f>'PS01 - Oprava elektronick...'!K39</f>
        <v>0</v>
      </c>
      <c r="BA95" s="100">
        <f>'PS01 - Oprava elektronick...'!K40</f>
        <v>0</v>
      </c>
      <c r="BB95" s="100">
        <f>'PS01 - Oprava elektronick...'!F37</f>
        <v>0</v>
      </c>
      <c r="BC95" s="100">
        <f>'PS01 - Oprava elektronick...'!F38</f>
        <v>0</v>
      </c>
      <c r="BD95" s="100">
        <f>'PS01 - Oprava elektronick...'!F39</f>
        <v>0</v>
      </c>
      <c r="BE95" s="100">
        <f>'PS01 - Oprava elektronick...'!F40</f>
        <v>0</v>
      </c>
      <c r="BF95" s="102">
        <f>'PS01 - Oprava elektronick...'!F41</f>
        <v>0</v>
      </c>
      <c r="BT95" s="103" t="s">
        <v>87</v>
      </c>
      <c r="BV95" s="103" t="s">
        <v>81</v>
      </c>
      <c r="BW95" s="103" t="s">
        <v>88</v>
      </c>
      <c r="BX95" s="103" t="s">
        <v>6</v>
      </c>
      <c r="CL95" s="103" t="s">
        <v>1</v>
      </c>
      <c r="CM95" s="103" t="s">
        <v>89</v>
      </c>
    </row>
    <row r="96" spans="1:91" s="7" customFormat="1" ht="16.5" customHeight="1">
      <c r="A96" s="93" t="s">
        <v>83</v>
      </c>
      <c r="B96" s="94"/>
      <c r="C96" s="95"/>
      <c r="D96" s="256" t="s">
        <v>90</v>
      </c>
      <c r="E96" s="256"/>
      <c r="F96" s="256"/>
      <c r="G96" s="256"/>
      <c r="H96" s="256"/>
      <c r="I96" s="96"/>
      <c r="J96" s="256" t="s">
        <v>91</v>
      </c>
      <c r="K96" s="256"/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  <c r="AC96" s="256"/>
      <c r="AD96" s="256"/>
      <c r="AE96" s="256"/>
      <c r="AF96" s="256"/>
      <c r="AG96" s="257">
        <f>'PS02 - Vedlejší rozpočtov...'!K34</f>
        <v>0</v>
      </c>
      <c r="AH96" s="258"/>
      <c r="AI96" s="258"/>
      <c r="AJ96" s="258"/>
      <c r="AK96" s="258"/>
      <c r="AL96" s="258"/>
      <c r="AM96" s="258"/>
      <c r="AN96" s="257">
        <f>SUM(AG96,AV96)</f>
        <v>0</v>
      </c>
      <c r="AO96" s="258"/>
      <c r="AP96" s="258"/>
      <c r="AQ96" s="97" t="s">
        <v>86</v>
      </c>
      <c r="AR96" s="98"/>
      <c r="AS96" s="104">
        <f>'PS02 - Vedlejší rozpočtov...'!K31</f>
        <v>0</v>
      </c>
      <c r="AT96" s="105">
        <f>'PS02 - Vedlejší rozpočtov...'!K32</f>
        <v>0</v>
      </c>
      <c r="AU96" s="105">
        <v>0</v>
      </c>
      <c r="AV96" s="105">
        <f>ROUND(SUM(AX96:AY96),2)</f>
        <v>0</v>
      </c>
      <c r="AW96" s="106">
        <f>'PS02 - Vedlejší rozpočtov...'!T130</f>
        <v>0</v>
      </c>
      <c r="AX96" s="105">
        <f>'PS02 - Vedlejší rozpočtov...'!K37</f>
        <v>0</v>
      </c>
      <c r="AY96" s="105">
        <f>'PS02 - Vedlejší rozpočtov...'!K38</f>
        <v>0</v>
      </c>
      <c r="AZ96" s="105">
        <f>'PS02 - Vedlejší rozpočtov...'!K39</f>
        <v>0</v>
      </c>
      <c r="BA96" s="105">
        <f>'PS02 - Vedlejší rozpočtov...'!K40</f>
        <v>0</v>
      </c>
      <c r="BB96" s="105">
        <f>'PS02 - Vedlejší rozpočtov...'!F37</f>
        <v>0</v>
      </c>
      <c r="BC96" s="105">
        <f>'PS02 - Vedlejší rozpočtov...'!F38</f>
        <v>0</v>
      </c>
      <c r="BD96" s="105">
        <f>'PS02 - Vedlejší rozpočtov...'!F39</f>
        <v>0</v>
      </c>
      <c r="BE96" s="105">
        <f>'PS02 - Vedlejší rozpočtov...'!F40</f>
        <v>0</v>
      </c>
      <c r="BF96" s="107">
        <f>'PS02 - Vedlejší rozpočtov...'!F41</f>
        <v>0</v>
      </c>
      <c r="BT96" s="103" t="s">
        <v>87</v>
      </c>
      <c r="BV96" s="103" t="s">
        <v>81</v>
      </c>
      <c r="BW96" s="103" t="s">
        <v>92</v>
      </c>
      <c r="BX96" s="103" t="s">
        <v>6</v>
      </c>
      <c r="CL96" s="103" t="s">
        <v>1</v>
      </c>
      <c r="CM96" s="103" t="s">
        <v>89</v>
      </c>
    </row>
    <row r="97" spans="1:89" ht="11.25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pans="1:89" s="2" customFormat="1" ht="30" customHeight="1">
      <c r="A98" s="33"/>
      <c r="B98" s="34"/>
      <c r="C98" s="81" t="s">
        <v>93</v>
      </c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264">
        <f>ROUND(SUM(AG99:AG102), 2)</f>
        <v>0</v>
      </c>
      <c r="AH98" s="264"/>
      <c r="AI98" s="264"/>
      <c r="AJ98" s="264"/>
      <c r="AK98" s="264"/>
      <c r="AL98" s="264"/>
      <c r="AM98" s="264"/>
      <c r="AN98" s="264">
        <f>ROUND(SUM(AN99:AN102), 2)</f>
        <v>0</v>
      </c>
      <c r="AO98" s="264"/>
      <c r="AP98" s="264"/>
      <c r="AQ98" s="108"/>
      <c r="AR98" s="36"/>
      <c r="AS98" s="74" t="s">
        <v>94</v>
      </c>
      <c r="AT98" s="75" t="s">
        <v>95</v>
      </c>
      <c r="AU98" s="75" t="s">
        <v>41</v>
      </c>
      <c r="AV98" s="76" t="s">
        <v>66</v>
      </c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</row>
    <row r="99" spans="1:89" s="2" customFormat="1" ht="19.899999999999999" customHeight="1">
      <c r="A99" s="33"/>
      <c r="B99" s="34"/>
      <c r="C99" s="35"/>
      <c r="D99" s="259" t="s">
        <v>96</v>
      </c>
      <c r="E99" s="259"/>
      <c r="F99" s="259"/>
      <c r="G99" s="259"/>
      <c r="H99" s="259"/>
      <c r="I99" s="259"/>
      <c r="J99" s="259"/>
      <c r="K99" s="259"/>
      <c r="L99" s="259"/>
      <c r="M99" s="259"/>
      <c r="N99" s="259"/>
      <c r="O99" s="259"/>
      <c r="P99" s="259"/>
      <c r="Q99" s="259"/>
      <c r="R99" s="259"/>
      <c r="S99" s="259"/>
      <c r="T99" s="259"/>
      <c r="U99" s="259"/>
      <c r="V99" s="259"/>
      <c r="W99" s="259"/>
      <c r="X99" s="259"/>
      <c r="Y99" s="259"/>
      <c r="Z99" s="259"/>
      <c r="AA99" s="259"/>
      <c r="AB99" s="259"/>
      <c r="AC99" s="35"/>
      <c r="AD99" s="35"/>
      <c r="AE99" s="35"/>
      <c r="AF99" s="35"/>
      <c r="AG99" s="260">
        <f>ROUND(AG94 * AS99, 2)</f>
        <v>0</v>
      </c>
      <c r="AH99" s="261"/>
      <c r="AI99" s="261"/>
      <c r="AJ99" s="261"/>
      <c r="AK99" s="261"/>
      <c r="AL99" s="261"/>
      <c r="AM99" s="261"/>
      <c r="AN99" s="261">
        <f>ROUND(AG99 + AV99, 2)</f>
        <v>0</v>
      </c>
      <c r="AO99" s="261"/>
      <c r="AP99" s="261"/>
      <c r="AQ99" s="35"/>
      <c r="AR99" s="36"/>
      <c r="AS99" s="111">
        <v>0</v>
      </c>
      <c r="AT99" s="112" t="s">
        <v>97</v>
      </c>
      <c r="AU99" s="112" t="s">
        <v>42</v>
      </c>
      <c r="AV99" s="113">
        <f>ROUND(IF(AU99="základní",AG99*L34,IF(AU99="snížená",AG99*L35,0)), 2)</f>
        <v>0</v>
      </c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V99" s="14" t="s">
        <v>98</v>
      </c>
      <c r="BY99" s="114">
        <f>IF(AU99="základní",AV99,0)</f>
        <v>0</v>
      </c>
      <c r="BZ99" s="114">
        <f>IF(AU99="snížená",AV99,0)</f>
        <v>0</v>
      </c>
      <c r="CA99" s="114">
        <v>0</v>
      </c>
      <c r="CB99" s="114">
        <v>0</v>
      </c>
      <c r="CC99" s="114">
        <v>0</v>
      </c>
      <c r="CD99" s="114">
        <f>IF(AU99="základní",AG99,0)</f>
        <v>0</v>
      </c>
      <c r="CE99" s="114">
        <f>IF(AU99="snížená",AG99,0)</f>
        <v>0</v>
      </c>
      <c r="CF99" s="114">
        <f>IF(AU99="zákl. přenesená",AG99,0)</f>
        <v>0</v>
      </c>
      <c r="CG99" s="114">
        <f>IF(AU99="sníž. přenesená",AG99,0)</f>
        <v>0</v>
      </c>
      <c r="CH99" s="114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pans="1:89" s="2" customFormat="1" ht="19.899999999999999" customHeight="1">
      <c r="A100" s="33"/>
      <c r="B100" s="34"/>
      <c r="C100" s="35"/>
      <c r="D100" s="262" t="s">
        <v>99</v>
      </c>
      <c r="E100" s="259"/>
      <c r="F100" s="259"/>
      <c r="G100" s="259"/>
      <c r="H100" s="259"/>
      <c r="I100" s="259"/>
      <c r="J100" s="259"/>
      <c r="K100" s="259"/>
      <c r="L100" s="259"/>
      <c r="M100" s="259"/>
      <c r="N100" s="259"/>
      <c r="O100" s="259"/>
      <c r="P100" s="259"/>
      <c r="Q100" s="259"/>
      <c r="R100" s="259"/>
      <c r="S100" s="259"/>
      <c r="T100" s="259"/>
      <c r="U100" s="259"/>
      <c r="V100" s="259"/>
      <c r="W100" s="259"/>
      <c r="X100" s="259"/>
      <c r="Y100" s="259"/>
      <c r="Z100" s="259"/>
      <c r="AA100" s="259"/>
      <c r="AB100" s="259"/>
      <c r="AC100" s="35"/>
      <c r="AD100" s="35"/>
      <c r="AE100" s="35"/>
      <c r="AF100" s="35"/>
      <c r="AG100" s="260">
        <f>ROUND(AG94 * AS100, 2)</f>
        <v>0</v>
      </c>
      <c r="AH100" s="261"/>
      <c r="AI100" s="261"/>
      <c r="AJ100" s="261"/>
      <c r="AK100" s="261"/>
      <c r="AL100" s="261"/>
      <c r="AM100" s="261"/>
      <c r="AN100" s="261">
        <f>ROUND(AG100 + AV100, 2)</f>
        <v>0</v>
      </c>
      <c r="AO100" s="261"/>
      <c r="AP100" s="261"/>
      <c r="AQ100" s="35"/>
      <c r="AR100" s="36"/>
      <c r="AS100" s="111">
        <v>0</v>
      </c>
      <c r="AT100" s="112" t="s">
        <v>97</v>
      </c>
      <c r="AU100" s="112" t="s">
        <v>42</v>
      </c>
      <c r="AV100" s="113">
        <f>ROUND(IF(AU100="základní",AG100*L34,IF(AU100="snížená",AG100*L35,0)), 2)</f>
        <v>0</v>
      </c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V100" s="14" t="s">
        <v>100</v>
      </c>
      <c r="BY100" s="114">
        <f>IF(AU100="základní",AV100,0)</f>
        <v>0</v>
      </c>
      <c r="BZ100" s="114">
        <f>IF(AU100="snížená",AV100,0)</f>
        <v>0</v>
      </c>
      <c r="CA100" s="114">
        <v>0</v>
      </c>
      <c r="CB100" s="114">
        <v>0</v>
      </c>
      <c r="CC100" s="114">
        <v>0</v>
      </c>
      <c r="CD100" s="114">
        <f>IF(AU100="základní",AG100,0)</f>
        <v>0</v>
      </c>
      <c r="CE100" s="114">
        <f>IF(AU100="snížená",AG100,0)</f>
        <v>0</v>
      </c>
      <c r="CF100" s="114">
        <f>IF(AU100="zákl. přenesená",AG100,0)</f>
        <v>0</v>
      </c>
      <c r="CG100" s="114">
        <f>IF(AU100="sníž. přenesená",AG100,0)</f>
        <v>0</v>
      </c>
      <c r="CH100" s="114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pans="1:89" s="2" customFormat="1" ht="19.899999999999999" customHeight="1">
      <c r="A101" s="33"/>
      <c r="B101" s="34"/>
      <c r="C101" s="35"/>
      <c r="D101" s="262" t="s">
        <v>99</v>
      </c>
      <c r="E101" s="259"/>
      <c r="F101" s="259"/>
      <c r="G101" s="259"/>
      <c r="H101" s="259"/>
      <c r="I101" s="259"/>
      <c r="J101" s="259"/>
      <c r="K101" s="259"/>
      <c r="L101" s="259"/>
      <c r="M101" s="259"/>
      <c r="N101" s="259"/>
      <c r="O101" s="259"/>
      <c r="P101" s="259"/>
      <c r="Q101" s="259"/>
      <c r="R101" s="259"/>
      <c r="S101" s="259"/>
      <c r="T101" s="259"/>
      <c r="U101" s="259"/>
      <c r="V101" s="259"/>
      <c r="W101" s="259"/>
      <c r="X101" s="259"/>
      <c r="Y101" s="259"/>
      <c r="Z101" s="259"/>
      <c r="AA101" s="259"/>
      <c r="AB101" s="259"/>
      <c r="AC101" s="35"/>
      <c r="AD101" s="35"/>
      <c r="AE101" s="35"/>
      <c r="AF101" s="35"/>
      <c r="AG101" s="260">
        <f>ROUND(AG94 * AS101, 2)</f>
        <v>0</v>
      </c>
      <c r="AH101" s="261"/>
      <c r="AI101" s="261"/>
      <c r="AJ101" s="261"/>
      <c r="AK101" s="261"/>
      <c r="AL101" s="261"/>
      <c r="AM101" s="261"/>
      <c r="AN101" s="261">
        <f>ROUND(AG101 + AV101, 2)</f>
        <v>0</v>
      </c>
      <c r="AO101" s="261"/>
      <c r="AP101" s="261"/>
      <c r="AQ101" s="35"/>
      <c r="AR101" s="36"/>
      <c r="AS101" s="111">
        <v>0</v>
      </c>
      <c r="AT101" s="112" t="s">
        <v>97</v>
      </c>
      <c r="AU101" s="112" t="s">
        <v>42</v>
      </c>
      <c r="AV101" s="113">
        <f>ROUND(IF(AU101="základní",AG101*L34,IF(AU101="snížená",AG101*L35,0)), 2)</f>
        <v>0</v>
      </c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V101" s="14" t="s">
        <v>100</v>
      </c>
      <c r="BY101" s="114">
        <f>IF(AU101="základní",AV101,0)</f>
        <v>0</v>
      </c>
      <c r="BZ101" s="114">
        <f>IF(AU101="snížená",AV101,0)</f>
        <v>0</v>
      </c>
      <c r="CA101" s="114">
        <v>0</v>
      </c>
      <c r="CB101" s="114">
        <v>0</v>
      </c>
      <c r="CC101" s="114">
        <v>0</v>
      </c>
      <c r="CD101" s="114">
        <f>IF(AU101="základní",AG101,0)</f>
        <v>0</v>
      </c>
      <c r="CE101" s="114">
        <f>IF(AU101="snížená",AG101,0)</f>
        <v>0</v>
      </c>
      <c r="CF101" s="114">
        <f>IF(AU101="zákl. přenesená",AG101,0)</f>
        <v>0</v>
      </c>
      <c r="CG101" s="114">
        <f>IF(AU101="sníž. přenesená",AG101,0)</f>
        <v>0</v>
      </c>
      <c r="CH101" s="114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pans="1:89" s="2" customFormat="1" ht="19.899999999999999" customHeight="1">
      <c r="A102" s="33"/>
      <c r="B102" s="34"/>
      <c r="C102" s="35"/>
      <c r="D102" s="262" t="s">
        <v>99</v>
      </c>
      <c r="E102" s="259"/>
      <c r="F102" s="259"/>
      <c r="G102" s="259"/>
      <c r="H102" s="259"/>
      <c r="I102" s="259"/>
      <c r="J102" s="259"/>
      <c r="K102" s="259"/>
      <c r="L102" s="259"/>
      <c r="M102" s="259"/>
      <c r="N102" s="259"/>
      <c r="O102" s="259"/>
      <c r="P102" s="259"/>
      <c r="Q102" s="259"/>
      <c r="R102" s="259"/>
      <c r="S102" s="259"/>
      <c r="T102" s="259"/>
      <c r="U102" s="259"/>
      <c r="V102" s="259"/>
      <c r="W102" s="259"/>
      <c r="X102" s="259"/>
      <c r="Y102" s="259"/>
      <c r="Z102" s="259"/>
      <c r="AA102" s="259"/>
      <c r="AB102" s="259"/>
      <c r="AC102" s="35"/>
      <c r="AD102" s="35"/>
      <c r="AE102" s="35"/>
      <c r="AF102" s="35"/>
      <c r="AG102" s="260">
        <f>ROUND(AG94 * AS102, 2)</f>
        <v>0</v>
      </c>
      <c r="AH102" s="261"/>
      <c r="AI102" s="261"/>
      <c r="AJ102" s="261"/>
      <c r="AK102" s="261"/>
      <c r="AL102" s="261"/>
      <c r="AM102" s="261"/>
      <c r="AN102" s="261">
        <f>ROUND(AG102 + AV102, 2)</f>
        <v>0</v>
      </c>
      <c r="AO102" s="261"/>
      <c r="AP102" s="261"/>
      <c r="AQ102" s="35"/>
      <c r="AR102" s="36"/>
      <c r="AS102" s="115">
        <v>0</v>
      </c>
      <c r="AT102" s="116" t="s">
        <v>97</v>
      </c>
      <c r="AU102" s="116" t="s">
        <v>42</v>
      </c>
      <c r="AV102" s="117">
        <f>ROUND(IF(AU102="základní",AG102*L34,IF(AU102="snížená",AG102*L35,0)), 2)</f>
        <v>0</v>
      </c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V102" s="14" t="s">
        <v>100</v>
      </c>
      <c r="BY102" s="114">
        <f>IF(AU102="základní",AV102,0)</f>
        <v>0</v>
      </c>
      <c r="BZ102" s="114">
        <f>IF(AU102="snížená",AV102,0)</f>
        <v>0</v>
      </c>
      <c r="CA102" s="114">
        <v>0</v>
      </c>
      <c r="CB102" s="114">
        <v>0</v>
      </c>
      <c r="CC102" s="114">
        <v>0</v>
      </c>
      <c r="CD102" s="114">
        <f>IF(AU102="základní",AG102,0)</f>
        <v>0</v>
      </c>
      <c r="CE102" s="114">
        <f>IF(AU102="snížená",AG102,0)</f>
        <v>0</v>
      </c>
      <c r="CF102" s="114">
        <f>IF(AU102="zákl. přenesená",AG102,0)</f>
        <v>0</v>
      </c>
      <c r="CG102" s="114">
        <f>IF(AU102="sníž. přenesená",AG102,0)</f>
        <v>0</v>
      </c>
      <c r="CH102" s="114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pans="1:89" s="2" customFormat="1" ht="10.9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6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</row>
    <row r="104" spans="1:89" s="2" customFormat="1" ht="30" customHeight="1">
      <c r="A104" s="33"/>
      <c r="B104" s="34"/>
      <c r="C104" s="118" t="s">
        <v>101</v>
      </c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265">
        <f>ROUND(AG94 + AG98, 2)</f>
        <v>0</v>
      </c>
      <c r="AH104" s="265"/>
      <c r="AI104" s="265"/>
      <c r="AJ104" s="265"/>
      <c r="AK104" s="265"/>
      <c r="AL104" s="265"/>
      <c r="AM104" s="265"/>
      <c r="AN104" s="265">
        <f>ROUND(AN94 + AN98, 2)</f>
        <v>0</v>
      </c>
      <c r="AO104" s="265"/>
      <c r="AP104" s="265"/>
      <c r="AQ104" s="119"/>
      <c r="AR104" s="36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</row>
    <row r="105" spans="1:89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36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</row>
  </sheetData>
  <sheetProtection algorithmName="SHA-512" hashValue="3v2E9vkfGrkVCAV/8G1Op8+IQorpOG7DRXEwe/3jjqxPyJr7dENb7JjEKV+hvCW13SiQ8ogN2wxXXEOjkT9ckg==" saltValue="XMpIasS81YQId8dgAQ5p+sVorNY/DyYxtIpxQWXcvwptNRstbuuJFMKc7shQXGzqarTROCs2q+BH48YBU7Hdlg==" spinCount="100000" sheet="1" objects="1" scenarios="1" formatColumns="0" formatRows="0"/>
  <mergeCells count="66">
    <mergeCell ref="AR2:BG2"/>
    <mergeCell ref="L38:P38"/>
    <mergeCell ref="AK38:AO38"/>
    <mergeCell ref="W38:AE38"/>
    <mergeCell ref="X40:AB40"/>
    <mergeCell ref="AK40:AO40"/>
    <mergeCell ref="W36:AE36"/>
    <mergeCell ref="L36:P36"/>
    <mergeCell ref="AK36:AO36"/>
    <mergeCell ref="L37:P37"/>
    <mergeCell ref="AK37:AO37"/>
    <mergeCell ref="W37:AE37"/>
    <mergeCell ref="W34:AE34"/>
    <mergeCell ref="L34:P34"/>
    <mergeCell ref="W35:AE35"/>
    <mergeCell ref="AK35:AO35"/>
    <mergeCell ref="L35:P35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AG96:AM96"/>
    <mergeCell ref="J96:AF96"/>
    <mergeCell ref="D96:H96"/>
    <mergeCell ref="AN96:AP96"/>
    <mergeCell ref="D99:AB99"/>
    <mergeCell ref="AG99:AM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PS01 - Oprava elektronick...'!C2" display="/"/>
    <hyperlink ref="A96" location="'PS02 - Vedlejší rozpočto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7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T2" s="14" t="s">
        <v>88</v>
      </c>
    </row>
    <row r="3" spans="1:46" s="1" customFormat="1" ht="6.95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7"/>
      <c r="AT3" s="14" t="s">
        <v>89</v>
      </c>
    </row>
    <row r="4" spans="1:46" s="1" customFormat="1" ht="24.95" customHeight="1">
      <c r="B4" s="17"/>
      <c r="D4" s="123" t="s">
        <v>102</v>
      </c>
      <c r="M4" s="17"/>
      <c r="N4" s="124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25" t="s">
        <v>17</v>
      </c>
      <c r="M6" s="17"/>
    </row>
    <row r="7" spans="1:46" s="1" customFormat="1" ht="16.5" customHeight="1">
      <c r="B7" s="17"/>
      <c r="E7" s="288" t="str">
        <f>'Rekapitulace stavby'!K6</f>
        <v>Oprava elektronických dílů zabezpečovacího zařízení</v>
      </c>
      <c r="F7" s="289"/>
      <c r="G7" s="289"/>
      <c r="H7" s="289"/>
      <c r="M7" s="17"/>
    </row>
    <row r="8" spans="1:46" s="2" customFormat="1" ht="12" customHeight="1">
      <c r="A8" s="33"/>
      <c r="B8" s="36"/>
      <c r="C8" s="33"/>
      <c r="D8" s="125" t="s">
        <v>103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6"/>
      <c r="C9" s="33"/>
      <c r="D9" s="33"/>
      <c r="E9" s="290" t="s">
        <v>104</v>
      </c>
      <c r="F9" s="291"/>
      <c r="G9" s="291"/>
      <c r="H9" s="291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6"/>
      <c r="C11" s="33"/>
      <c r="D11" s="125" t="s">
        <v>19</v>
      </c>
      <c r="E11" s="33"/>
      <c r="F11" s="126" t="s">
        <v>1</v>
      </c>
      <c r="G11" s="33"/>
      <c r="H11" s="33"/>
      <c r="I11" s="125" t="s">
        <v>20</v>
      </c>
      <c r="J11" s="126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6"/>
      <c r="C12" s="33"/>
      <c r="D12" s="125" t="s">
        <v>21</v>
      </c>
      <c r="E12" s="33"/>
      <c r="F12" s="126" t="s">
        <v>22</v>
      </c>
      <c r="G12" s="33"/>
      <c r="H12" s="33"/>
      <c r="I12" s="125" t="s">
        <v>23</v>
      </c>
      <c r="J12" s="127" t="str">
        <f>'Rekapitulace stavby'!AN8</f>
        <v>31. 5. 2020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6"/>
      <c r="C14" s="33"/>
      <c r="D14" s="125" t="s">
        <v>25</v>
      </c>
      <c r="E14" s="33"/>
      <c r="F14" s="33"/>
      <c r="G14" s="33"/>
      <c r="H14" s="33"/>
      <c r="I14" s="125" t="s">
        <v>26</v>
      </c>
      <c r="J14" s="126" t="str">
        <f>IF('Rekapitulace stavby'!AN10="","",'Rekapitulace stavby'!AN10)</f>
        <v/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6"/>
      <c r="C15" s="33"/>
      <c r="D15" s="33"/>
      <c r="E15" s="126" t="str">
        <f>IF('Rekapitulace stavby'!E11="","",'Rekapitulace stavby'!E11)</f>
        <v xml:space="preserve"> </v>
      </c>
      <c r="F15" s="33"/>
      <c r="G15" s="33"/>
      <c r="H15" s="33"/>
      <c r="I15" s="125" t="s">
        <v>27</v>
      </c>
      <c r="J15" s="126" t="str">
        <f>IF('Rekapitulace stavby'!AN11="","",'Rekapitulace stavby'!AN11)</f>
        <v/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6"/>
      <c r="C17" s="33"/>
      <c r="D17" s="125" t="s">
        <v>28</v>
      </c>
      <c r="E17" s="33"/>
      <c r="F17" s="33"/>
      <c r="G17" s="33"/>
      <c r="H17" s="33"/>
      <c r="I17" s="125" t="s">
        <v>26</v>
      </c>
      <c r="J17" s="27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6"/>
      <c r="C18" s="33"/>
      <c r="D18" s="33"/>
      <c r="E18" s="292" t="str">
        <f>'Rekapitulace stavby'!E14</f>
        <v>Vyplň údaj</v>
      </c>
      <c r="F18" s="293"/>
      <c r="G18" s="293"/>
      <c r="H18" s="293"/>
      <c r="I18" s="125" t="s">
        <v>27</v>
      </c>
      <c r="J18" s="27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6"/>
      <c r="C20" s="33"/>
      <c r="D20" s="125" t="s">
        <v>30</v>
      </c>
      <c r="E20" s="33"/>
      <c r="F20" s="33"/>
      <c r="G20" s="33"/>
      <c r="H20" s="33"/>
      <c r="I20" s="125" t="s">
        <v>26</v>
      </c>
      <c r="J20" s="126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6"/>
      <c r="C21" s="33"/>
      <c r="D21" s="33"/>
      <c r="E21" s="126" t="str">
        <f>IF('Rekapitulace stavby'!E17="","",'Rekapitulace stavby'!E17)</f>
        <v xml:space="preserve"> </v>
      </c>
      <c r="F21" s="33"/>
      <c r="G21" s="33"/>
      <c r="H21" s="33"/>
      <c r="I21" s="125" t="s">
        <v>27</v>
      </c>
      <c r="J21" s="126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6"/>
      <c r="C23" s="33"/>
      <c r="D23" s="125" t="s">
        <v>31</v>
      </c>
      <c r="E23" s="33"/>
      <c r="F23" s="33"/>
      <c r="G23" s="33"/>
      <c r="H23" s="33"/>
      <c r="I23" s="125" t="s">
        <v>26</v>
      </c>
      <c r="J23" s="126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6"/>
      <c r="C24" s="33"/>
      <c r="D24" s="33"/>
      <c r="E24" s="126" t="str">
        <f>IF('Rekapitulace stavby'!E20="","",'Rekapitulace stavby'!E20)</f>
        <v xml:space="preserve"> </v>
      </c>
      <c r="F24" s="33"/>
      <c r="G24" s="33"/>
      <c r="H24" s="33"/>
      <c r="I24" s="125" t="s">
        <v>27</v>
      </c>
      <c r="J24" s="126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6"/>
      <c r="C26" s="33"/>
      <c r="D26" s="125" t="s">
        <v>32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8"/>
      <c r="B27" s="129"/>
      <c r="C27" s="128"/>
      <c r="D27" s="128"/>
      <c r="E27" s="294" t="s">
        <v>1</v>
      </c>
      <c r="F27" s="294"/>
      <c r="G27" s="294"/>
      <c r="H27" s="294"/>
      <c r="I27" s="128"/>
      <c r="J27" s="128"/>
      <c r="K27" s="128"/>
      <c r="L27" s="128"/>
      <c r="M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pans="1:31" s="2" customFormat="1" ht="6.95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6"/>
      <c r="C29" s="33"/>
      <c r="D29" s="131"/>
      <c r="E29" s="131"/>
      <c r="F29" s="131"/>
      <c r="G29" s="131"/>
      <c r="H29" s="131"/>
      <c r="I29" s="131"/>
      <c r="J29" s="131"/>
      <c r="K29" s="131"/>
      <c r="L29" s="131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6"/>
      <c r="C30" s="33"/>
      <c r="D30" s="126" t="s">
        <v>105</v>
      </c>
      <c r="E30" s="33"/>
      <c r="F30" s="33"/>
      <c r="G30" s="33"/>
      <c r="H30" s="33"/>
      <c r="I30" s="33"/>
      <c r="J30" s="33"/>
      <c r="K30" s="132">
        <f>K96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2.75">
      <c r="A31" s="33"/>
      <c r="B31" s="36"/>
      <c r="C31" s="33"/>
      <c r="D31" s="33"/>
      <c r="E31" s="125" t="s">
        <v>34</v>
      </c>
      <c r="F31" s="33"/>
      <c r="G31" s="33"/>
      <c r="H31" s="33"/>
      <c r="I31" s="33"/>
      <c r="J31" s="33"/>
      <c r="K31" s="133">
        <f>I96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2.75">
      <c r="A32" s="33"/>
      <c r="B32" s="36"/>
      <c r="C32" s="33"/>
      <c r="D32" s="33"/>
      <c r="E32" s="125" t="s">
        <v>35</v>
      </c>
      <c r="F32" s="33"/>
      <c r="G32" s="33"/>
      <c r="H32" s="33"/>
      <c r="I32" s="33"/>
      <c r="J32" s="33"/>
      <c r="K32" s="133">
        <f>J96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6"/>
      <c r="C33" s="33"/>
      <c r="D33" s="134" t="s">
        <v>96</v>
      </c>
      <c r="E33" s="33"/>
      <c r="F33" s="33"/>
      <c r="G33" s="33"/>
      <c r="H33" s="33"/>
      <c r="I33" s="33"/>
      <c r="J33" s="33"/>
      <c r="K33" s="132">
        <f>K99</f>
        <v>0</v>
      </c>
      <c r="L33" s="33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25.35" customHeight="1">
      <c r="A34" s="33"/>
      <c r="B34" s="36"/>
      <c r="C34" s="33"/>
      <c r="D34" s="135" t="s">
        <v>37</v>
      </c>
      <c r="E34" s="33"/>
      <c r="F34" s="33"/>
      <c r="G34" s="33"/>
      <c r="H34" s="33"/>
      <c r="I34" s="33"/>
      <c r="J34" s="33"/>
      <c r="K34" s="136">
        <f>ROUND(K30 + K33, 2)</f>
        <v>0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6.95" customHeight="1">
      <c r="A35" s="33"/>
      <c r="B35" s="36"/>
      <c r="C35" s="33"/>
      <c r="D35" s="131"/>
      <c r="E35" s="131"/>
      <c r="F35" s="131"/>
      <c r="G35" s="131"/>
      <c r="H35" s="131"/>
      <c r="I35" s="131"/>
      <c r="J35" s="131"/>
      <c r="K35" s="131"/>
      <c r="L35" s="131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6"/>
      <c r="C36" s="33"/>
      <c r="D36" s="33"/>
      <c r="E36" s="33"/>
      <c r="F36" s="137" t="s">
        <v>39</v>
      </c>
      <c r="G36" s="33"/>
      <c r="H36" s="33"/>
      <c r="I36" s="137" t="s">
        <v>38</v>
      </c>
      <c r="J36" s="33"/>
      <c r="K36" s="137" t="s">
        <v>40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customHeight="1">
      <c r="A37" s="33"/>
      <c r="B37" s="36"/>
      <c r="C37" s="33"/>
      <c r="D37" s="138" t="s">
        <v>41</v>
      </c>
      <c r="E37" s="125" t="s">
        <v>42</v>
      </c>
      <c r="F37" s="133">
        <f>ROUND((SUM(BE99:BE106) + SUM(BE126:BE1736)),  2)</f>
        <v>0</v>
      </c>
      <c r="G37" s="33"/>
      <c r="H37" s="33"/>
      <c r="I37" s="139">
        <v>0.21</v>
      </c>
      <c r="J37" s="33"/>
      <c r="K37" s="133">
        <f>ROUND(((SUM(BE99:BE106) + SUM(BE126:BE1736))*I37),  2)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6"/>
      <c r="C38" s="33"/>
      <c r="D38" s="33"/>
      <c r="E38" s="125" t="s">
        <v>43</v>
      </c>
      <c r="F38" s="133">
        <f>ROUND((SUM(BF99:BF106) + SUM(BF126:BF1736)),  2)</f>
        <v>0</v>
      </c>
      <c r="G38" s="33"/>
      <c r="H38" s="33"/>
      <c r="I38" s="139">
        <v>0.15</v>
      </c>
      <c r="J38" s="33"/>
      <c r="K38" s="133">
        <f>ROUND(((SUM(BF99:BF106) + SUM(BF126:BF1736))*I38),  2)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6"/>
      <c r="C39" s="33"/>
      <c r="D39" s="33"/>
      <c r="E39" s="125" t="s">
        <v>44</v>
      </c>
      <c r="F39" s="133">
        <f>ROUND((SUM(BG99:BG106) + SUM(BG126:BG1736)),  2)</f>
        <v>0</v>
      </c>
      <c r="G39" s="33"/>
      <c r="H39" s="33"/>
      <c r="I39" s="139">
        <v>0.21</v>
      </c>
      <c r="J39" s="33"/>
      <c r="K39" s="133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6"/>
      <c r="C40" s="33"/>
      <c r="D40" s="33"/>
      <c r="E40" s="125" t="s">
        <v>45</v>
      </c>
      <c r="F40" s="133">
        <f>ROUND((SUM(BH99:BH106) + SUM(BH126:BH1736)),  2)</f>
        <v>0</v>
      </c>
      <c r="G40" s="33"/>
      <c r="H40" s="33"/>
      <c r="I40" s="139">
        <v>0.15</v>
      </c>
      <c r="J40" s="33"/>
      <c r="K40" s="133">
        <f>0</f>
        <v>0</v>
      </c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4.45" hidden="1" customHeight="1">
      <c r="A41" s="33"/>
      <c r="B41" s="36"/>
      <c r="C41" s="33"/>
      <c r="D41" s="33"/>
      <c r="E41" s="125" t="s">
        <v>46</v>
      </c>
      <c r="F41" s="133">
        <f>ROUND((SUM(BI99:BI106) + SUM(BI126:BI1736)),  2)</f>
        <v>0</v>
      </c>
      <c r="G41" s="33"/>
      <c r="H41" s="33"/>
      <c r="I41" s="139">
        <v>0</v>
      </c>
      <c r="J41" s="33"/>
      <c r="K41" s="133">
        <f>0</f>
        <v>0</v>
      </c>
      <c r="L41" s="33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6.95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.35" customHeight="1">
      <c r="A43" s="33"/>
      <c r="B43" s="36"/>
      <c r="C43" s="140"/>
      <c r="D43" s="141" t="s">
        <v>47</v>
      </c>
      <c r="E43" s="142"/>
      <c r="F43" s="142"/>
      <c r="G43" s="143" t="s">
        <v>48</v>
      </c>
      <c r="H43" s="144" t="s">
        <v>49</v>
      </c>
      <c r="I43" s="142"/>
      <c r="J43" s="142"/>
      <c r="K43" s="145">
        <f>SUM(K34:K41)</f>
        <v>0</v>
      </c>
      <c r="L43" s="146"/>
      <c r="M43" s="50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14.45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0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50"/>
      <c r="D50" s="147" t="s">
        <v>50</v>
      </c>
      <c r="E50" s="148"/>
      <c r="F50" s="148"/>
      <c r="G50" s="147" t="s">
        <v>51</v>
      </c>
      <c r="H50" s="148"/>
      <c r="I50" s="148"/>
      <c r="J50" s="148"/>
      <c r="K50" s="148"/>
      <c r="L50" s="148"/>
      <c r="M50" s="50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3"/>
      <c r="B61" s="36"/>
      <c r="C61" s="33"/>
      <c r="D61" s="149" t="s">
        <v>52</v>
      </c>
      <c r="E61" s="150"/>
      <c r="F61" s="151" t="s">
        <v>53</v>
      </c>
      <c r="G61" s="149" t="s">
        <v>52</v>
      </c>
      <c r="H61" s="150"/>
      <c r="I61" s="150"/>
      <c r="J61" s="152" t="s">
        <v>53</v>
      </c>
      <c r="K61" s="150"/>
      <c r="L61" s="150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3"/>
      <c r="B65" s="36"/>
      <c r="C65" s="33"/>
      <c r="D65" s="147" t="s">
        <v>54</v>
      </c>
      <c r="E65" s="153"/>
      <c r="F65" s="153"/>
      <c r="G65" s="147" t="s">
        <v>55</v>
      </c>
      <c r="H65" s="153"/>
      <c r="I65" s="153"/>
      <c r="J65" s="153"/>
      <c r="K65" s="153"/>
      <c r="L65" s="153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3"/>
      <c r="B76" s="36"/>
      <c r="C76" s="33"/>
      <c r="D76" s="149" t="s">
        <v>52</v>
      </c>
      <c r="E76" s="150"/>
      <c r="F76" s="151" t="s">
        <v>53</v>
      </c>
      <c r="G76" s="149" t="s">
        <v>52</v>
      </c>
      <c r="H76" s="150"/>
      <c r="I76" s="150"/>
      <c r="J76" s="152" t="s">
        <v>53</v>
      </c>
      <c r="K76" s="150"/>
      <c r="L76" s="150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6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0" t="s">
        <v>106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6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Oprava elektronických dílů zabezpečovacího zařízení</v>
      </c>
      <c r="F85" s="296"/>
      <c r="G85" s="296"/>
      <c r="H85" s="296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6" t="s">
        <v>103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0" t="str">
        <f>E9</f>
        <v>PS01 - Oprava elektronických dílů</v>
      </c>
      <c r="F87" s="297"/>
      <c r="G87" s="297"/>
      <c r="H87" s="297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6" t="s">
        <v>21</v>
      </c>
      <c r="D89" s="35"/>
      <c r="E89" s="35"/>
      <c r="F89" s="24" t="str">
        <f>F12</f>
        <v xml:space="preserve"> </v>
      </c>
      <c r="G89" s="35"/>
      <c r="H89" s="35"/>
      <c r="I89" s="26" t="s">
        <v>23</v>
      </c>
      <c r="J89" s="65" t="str">
        <f>IF(J12="","",J12)</f>
        <v>31. 5. 2020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6" t="s">
        <v>25</v>
      </c>
      <c r="D91" s="35"/>
      <c r="E91" s="35"/>
      <c r="F91" s="24" t="str">
        <f>E15</f>
        <v xml:space="preserve"> </v>
      </c>
      <c r="G91" s="35"/>
      <c r="H91" s="35"/>
      <c r="I91" s="26" t="s">
        <v>30</v>
      </c>
      <c r="J91" s="29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6" t="s">
        <v>28</v>
      </c>
      <c r="D92" s="35"/>
      <c r="E92" s="35"/>
      <c r="F92" s="24" t="str">
        <f>IF(E18="","",E18)</f>
        <v>Vyplň údaj</v>
      </c>
      <c r="G92" s="35"/>
      <c r="H92" s="35"/>
      <c r="I92" s="26" t="s">
        <v>31</v>
      </c>
      <c r="J92" s="29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8" t="s">
        <v>107</v>
      </c>
      <c r="D94" s="119"/>
      <c r="E94" s="119"/>
      <c r="F94" s="119"/>
      <c r="G94" s="119"/>
      <c r="H94" s="119"/>
      <c r="I94" s="159" t="s">
        <v>108</v>
      </c>
      <c r="J94" s="159" t="s">
        <v>109</v>
      </c>
      <c r="K94" s="159" t="s">
        <v>110</v>
      </c>
      <c r="L94" s="119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60" t="s">
        <v>111</v>
      </c>
      <c r="D96" s="35"/>
      <c r="E96" s="35"/>
      <c r="F96" s="35"/>
      <c r="G96" s="35"/>
      <c r="H96" s="35"/>
      <c r="I96" s="83">
        <f>Q126</f>
        <v>0</v>
      </c>
      <c r="J96" s="83">
        <f>R126</f>
        <v>0</v>
      </c>
      <c r="K96" s="83">
        <f>K126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112</v>
      </c>
    </row>
    <row r="97" spans="1:65" s="2" customFormat="1" ht="21.7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6.9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2" customFormat="1" ht="29.25" customHeight="1">
      <c r="A99" s="33"/>
      <c r="B99" s="34"/>
      <c r="C99" s="160" t="s">
        <v>113</v>
      </c>
      <c r="D99" s="35"/>
      <c r="E99" s="35"/>
      <c r="F99" s="35"/>
      <c r="G99" s="35"/>
      <c r="H99" s="35"/>
      <c r="I99" s="35"/>
      <c r="J99" s="35"/>
      <c r="K99" s="161">
        <f>ROUND(K100 + K101 + K102 + K103 + K104 + K105,2)</f>
        <v>0</v>
      </c>
      <c r="L99" s="35"/>
      <c r="M99" s="50"/>
      <c r="O99" s="162" t="s">
        <v>41</v>
      </c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65" s="2" customFormat="1" ht="18" customHeight="1">
      <c r="A100" s="33"/>
      <c r="B100" s="34"/>
      <c r="C100" s="35"/>
      <c r="D100" s="262" t="s">
        <v>114</v>
      </c>
      <c r="E100" s="259"/>
      <c r="F100" s="259"/>
      <c r="G100" s="35"/>
      <c r="H100" s="35"/>
      <c r="I100" s="35"/>
      <c r="J100" s="35"/>
      <c r="K100" s="110">
        <v>0</v>
      </c>
      <c r="L100" s="35"/>
      <c r="M100" s="163"/>
      <c r="N100" s="164"/>
      <c r="O100" s="165" t="s">
        <v>42</v>
      </c>
      <c r="P100" s="164"/>
      <c r="Q100" s="164"/>
      <c r="R100" s="164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7" t="s">
        <v>115</v>
      </c>
      <c r="AZ100" s="164"/>
      <c r="BA100" s="164"/>
      <c r="BB100" s="164"/>
      <c r="BC100" s="164"/>
      <c r="BD100" s="164"/>
      <c r="BE100" s="168">
        <f t="shared" ref="BE100:BE105" si="0">IF(O100="základní",K100,0)</f>
        <v>0</v>
      </c>
      <c r="BF100" s="168">
        <f t="shared" ref="BF100:BF105" si="1">IF(O100="snížená",K100,0)</f>
        <v>0</v>
      </c>
      <c r="BG100" s="168">
        <f t="shared" ref="BG100:BG105" si="2">IF(O100="zákl. přenesená",K100,0)</f>
        <v>0</v>
      </c>
      <c r="BH100" s="168">
        <f t="shared" ref="BH100:BH105" si="3">IF(O100="sníž. přenesená",K100,0)</f>
        <v>0</v>
      </c>
      <c r="BI100" s="168">
        <f t="shared" ref="BI100:BI105" si="4">IF(O100="nulová",K100,0)</f>
        <v>0</v>
      </c>
      <c r="BJ100" s="167" t="s">
        <v>87</v>
      </c>
      <c r="BK100" s="164"/>
      <c r="BL100" s="164"/>
      <c r="BM100" s="164"/>
    </row>
    <row r="101" spans="1:65" s="2" customFormat="1" ht="18" customHeight="1">
      <c r="A101" s="33"/>
      <c r="B101" s="34"/>
      <c r="C101" s="35"/>
      <c r="D101" s="262" t="s">
        <v>116</v>
      </c>
      <c r="E101" s="259"/>
      <c r="F101" s="259"/>
      <c r="G101" s="35"/>
      <c r="H101" s="35"/>
      <c r="I101" s="35"/>
      <c r="J101" s="35"/>
      <c r="K101" s="110">
        <v>0</v>
      </c>
      <c r="L101" s="35"/>
      <c r="M101" s="163"/>
      <c r="N101" s="164"/>
      <c r="O101" s="165" t="s">
        <v>42</v>
      </c>
      <c r="P101" s="164"/>
      <c r="Q101" s="164"/>
      <c r="R101" s="164"/>
      <c r="S101" s="166"/>
      <c r="T101" s="166"/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7" t="s">
        <v>115</v>
      </c>
      <c r="AZ101" s="164"/>
      <c r="BA101" s="164"/>
      <c r="BB101" s="164"/>
      <c r="BC101" s="164"/>
      <c r="BD101" s="164"/>
      <c r="BE101" s="168">
        <f t="shared" si="0"/>
        <v>0</v>
      </c>
      <c r="BF101" s="168">
        <f t="shared" si="1"/>
        <v>0</v>
      </c>
      <c r="BG101" s="168">
        <f t="shared" si="2"/>
        <v>0</v>
      </c>
      <c r="BH101" s="168">
        <f t="shared" si="3"/>
        <v>0</v>
      </c>
      <c r="BI101" s="168">
        <f t="shared" si="4"/>
        <v>0</v>
      </c>
      <c r="BJ101" s="167" t="s">
        <v>87</v>
      </c>
      <c r="BK101" s="164"/>
      <c r="BL101" s="164"/>
      <c r="BM101" s="164"/>
    </row>
    <row r="102" spans="1:65" s="2" customFormat="1" ht="18" customHeight="1">
      <c r="A102" s="33"/>
      <c r="B102" s="34"/>
      <c r="C102" s="35"/>
      <c r="D102" s="262" t="s">
        <v>117</v>
      </c>
      <c r="E102" s="259"/>
      <c r="F102" s="259"/>
      <c r="G102" s="35"/>
      <c r="H102" s="35"/>
      <c r="I102" s="35"/>
      <c r="J102" s="35"/>
      <c r="K102" s="110">
        <v>0</v>
      </c>
      <c r="L102" s="35"/>
      <c r="M102" s="163"/>
      <c r="N102" s="164"/>
      <c r="O102" s="165" t="s">
        <v>42</v>
      </c>
      <c r="P102" s="164"/>
      <c r="Q102" s="164"/>
      <c r="R102" s="164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7" t="s">
        <v>115</v>
      </c>
      <c r="AZ102" s="164"/>
      <c r="BA102" s="164"/>
      <c r="BB102" s="164"/>
      <c r="BC102" s="164"/>
      <c r="BD102" s="164"/>
      <c r="BE102" s="168">
        <f t="shared" si="0"/>
        <v>0</v>
      </c>
      <c r="BF102" s="168">
        <f t="shared" si="1"/>
        <v>0</v>
      </c>
      <c r="BG102" s="168">
        <f t="shared" si="2"/>
        <v>0</v>
      </c>
      <c r="BH102" s="168">
        <f t="shared" si="3"/>
        <v>0</v>
      </c>
      <c r="BI102" s="168">
        <f t="shared" si="4"/>
        <v>0</v>
      </c>
      <c r="BJ102" s="167" t="s">
        <v>87</v>
      </c>
      <c r="BK102" s="164"/>
      <c r="BL102" s="164"/>
      <c r="BM102" s="164"/>
    </row>
    <row r="103" spans="1:65" s="2" customFormat="1" ht="18" customHeight="1">
      <c r="A103" s="33"/>
      <c r="B103" s="34"/>
      <c r="C103" s="35"/>
      <c r="D103" s="262" t="s">
        <v>118</v>
      </c>
      <c r="E103" s="259"/>
      <c r="F103" s="259"/>
      <c r="G103" s="35"/>
      <c r="H103" s="35"/>
      <c r="I103" s="35"/>
      <c r="J103" s="35"/>
      <c r="K103" s="110">
        <v>0</v>
      </c>
      <c r="L103" s="35"/>
      <c r="M103" s="163"/>
      <c r="N103" s="164"/>
      <c r="O103" s="165" t="s">
        <v>42</v>
      </c>
      <c r="P103" s="164"/>
      <c r="Q103" s="164"/>
      <c r="R103" s="164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7" t="s">
        <v>115</v>
      </c>
      <c r="AZ103" s="164"/>
      <c r="BA103" s="164"/>
      <c r="BB103" s="164"/>
      <c r="BC103" s="164"/>
      <c r="BD103" s="164"/>
      <c r="BE103" s="168">
        <f t="shared" si="0"/>
        <v>0</v>
      </c>
      <c r="BF103" s="168">
        <f t="shared" si="1"/>
        <v>0</v>
      </c>
      <c r="BG103" s="168">
        <f t="shared" si="2"/>
        <v>0</v>
      </c>
      <c r="BH103" s="168">
        <f t="shared" si="3"/>
        <v>0</v>
      </c>
      <c r="BI103" s="168">
        <f t="shared" si="4"/>
        <v>0</v>
      </c>
      <c r="BJ103" s="167" t="s">
        <v>87</v>
      </c>
      <c r="BK103" s="164"/>
      <c r="BL103" s="164"/>
      <c r="BM103" s="164"/>
    </row>
    <row r="104" spans="1:65" s="2" customFormat="1" ht="18" customHeight="1">
      <c r="A104" s="33"/>
      <c r="B104" s="34"/>
      <c r="C104" s="35"/>
      <c r="D104" s="262" t="s">
        <v>119</v>
      </c>
      <c r="E104" s="259"/>
      <c r="F104" s="259"/>
      <c r="G104" s="35"/>
      <c r="H104" s="35"/>
      <c r="I104" s="35"/>
      <c r="J104" s="35"/>
      <c r="K104" s="110">
        <v>0</v>
      </c>
      <c r="L104" s="35"/>
      <c r="M104" s="163"/>
      <c r="N104" s="164"/>
      <c r="O104" s="165" t="s">
        <v>42</v>
      </c>
      <c r="P104" s="164"/>
      <c r="Q104" s="164"/>
      <c r="R104" s="164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7" t="s">
        <v>115</v>
      </c>
      <c r="AZ104" s="164"/>
      <c r="BA104" s="164"/>
      <c r="BB104" s="164"/>
      <c r="BC104" s="164"/>
      <c r="BD104" s="164"/>
      <c r="BE104" s="168">
        <f t="shared" si="0"/>
        <v>0</v>
      </c>
      <c r="BF104" s="168">
        <f t="shared" si="1"/>
        <v>0</v>
      </c>
      <c r="BG104" s="168">
        <f t="shared" si="2"/>
        <v>0</v>
      </c>
      <c r="BH104" s="168">
        <f t="shared" si="3"/>
        <v>0</v>
      </c>
      <c r="BI104" s="168">
        <f t="shared" si="4"/>
        <v>0</v>
      </c>
      <c r="BJ104" s="167" t="s">
        <v>87</v>
      </c>
      <c r="BK104" s="164"/>
      <c r="BL104" s="164"/>
      <c r="BM104" s="164"/>
    </row>
    <row r="105" spans="1:65" s="2" customFormat="1" ht="18" customHeight="1">
      <c r="A105" s="33"/>
      <c r="B105" s="34"/>
      <c r="C105" s="35"/>
      <c r="D105" s="109" t="s">
        <v>120</v>
      </c>
      <c r="E105" s="35"/>
      <c r="F105" s="35"/>
      <c r="G105" s="35"/>
      <c r="H105" s="35"/>
      <c r="I105" s="35"/>
      <c r="J105" s="35"/>
      <c r="K105" s="110">
        <f>ROUND(K30*T105,2)</f>
        <v>0</v>
      </c>
      <c r="L105" s="35"/>
      <c r="M105" s="163"/>
      <c r="N105" s="164"/>
      <c r="O105" s="165" t="s">
        <v>42</v>
      </c>
      <c r="P105" s="164"/>
      <c r="Q105" s="164"/>
      <c r="R105" s="164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7" t="s">
        <v>121</v>
      </c>
      <c r="AZ105" s="164"/>
      <c r="BA105" s="164"/>
      <c r="BB105" s="164"/>
      <c r="BC105" s="164"/>
      <c r="BD105" s="164"/>
      <c r="BE105" s="168">
        <f t="shared" si="0"/>
        <v>0</v>
      </c>
      <c r="BF105" s="168">
        <f t="shared" si="1"/>
        <v>0</v>
      </c>
      <c r="BG105" s="168">
        <f t="shared" si="2"/>
        <v>0</v>
      </c>
      <c r="BH105" s="168">
        <f t="shared" si="3"/>
        <v>0</v>
      </c>
      <c r="BI105" s="168">
        <f t="shared" si="4"/>
        <v>0</v>
      </c>
      <c r="BJ105" s="167" t="s">
        <v>87</v>
      </c>
      <c r="BK105" s="164"/>
      <c r="BL105" s="164"/>
      <c r="BM105" s="164"/>
    </row>
    <row r="106" spans="1:65" s="2" customFormat="1" ht="11.25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65" s="2" customFormat="1" ht="29.25" customHeight="1">
      <c r="A107" s="33"/>
      <c r="B107" s="34"/>
      <c r="C107" s="118" t="s">
        <v>101</v>
      </c>
      <c r="D107" s="119"/>
      <c r="E107" s="119"/>
      <c r="F107" s="119"/>
      <c r="G107" s="119"/>
      <c r="H107" s="119"/>
      <c r="I107" s="119"/>
      <c r="J107" s="119"/>
      <c r="K107" s="120">
        <f>ROUND(K96+K99,2)</f>
        <v>0</v>
      </c>
      <c r="L107" s="119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65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65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4.95" customHeight="1">
      <c r="A113" s="33"/>
      <c r="B113" s="34"/>
      <c r="C113" s="20" t="s">
        <v>122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6" t="s">
        <v>17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95" t="str">
        <f>E7</f>
        <v>Oprava elektronických dílů zabezpečovacího zařízení</v>
      </c>
      <c r="F116" s="296"/>
      <c r="G116" s="296"/>
      <c r="H116" s="296"/>
      <c r="I116" s="35"/>
      <c r="J116" s="35"/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6" t="s">
        <v>103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6.5" customHeight="1">
      <c r="A118" s="33"/>
      <c r="B118" s="34"/>
      <c r="C118" s="35"/>
      <c r="D118" s="35"/>
      <c r="E118" s="240" t="str">
        <f>E9</f>
        <v>PS01 - Oprava elektronických dílů</v>
      </c>
      <c r="F118" s="297"/>
      <c r="G118" s="297"/>
      <c r="H118" s="297"/>
      <c r="I118" s="35"/>
      <c r="J118" s="35"/>
      <c r="K118" s="35"/>
      <c r="L118" s="35"/>
      <c r="M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2" customHeight="1">
      <c r="A120" s="33"/>
      <c r="B120" s="34"/>
      <c r="C120" s="26" t="s">
        <v>21</v>
      </c>
      <c r="D120" s="35"/>
      <c r="E120" s="35"/>
      <c r="F120" s="24" t="str">
        <f>F12</f>
        <v xml:space="preserve"> </v>
      </c>
      <c r="G120" s="35"/>
      <c r="H120" s="35"/>
      <c r="I120" s="26" t="s">
        <v>23</v>
      </c>
      <c r="J120" s="65" t="str">
        <f>IF(J12="","",J12)</f>
        <v>31. 5. 2020</v>
      </c>
      <c r="K120" s="35"/>
      <c r="L120" s="35"/>
      <c r="M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6" t="s">
        <v>25</v>
      </c>
      <c r="D122" s="35"/>
      <c r="E122" s="35"/>
      <c r="F122" s="24" t="str">
        <f>E15</f>
        <v xml:space="preserve"> </v>
      </c>
      <c r="G122" s="35"/>
      <c r="H122" s="35"/>
      <c r="I122" s="26" t="s">
        <v>30</v>
      </c>
      <c r="J122" s="29" t="str">
        <f>E21</f>
        <v xml:space="preserve"> </v>
      </c>
      <c r="K122" s="35"/>
      <c r="L122" s="35"/>
      <c r="M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5.2" customHeight="1">
      <c r="A123" s="33"/>
      <c r="B123" s="34"/>
      <c r="C123" s="26" t="s">
        <v>28</v>
      </c>
      <c r="D123" s="35"/>
      <c r="E123" s="35"/>
      <c r="F123" s="24" t="str">
        <f>IF(E18="","",E18)</f>
        <v>Vyplň údaj</v>
      </c>
      <c r="G123" s="35"/>
      <c r="H123" s="35"/>
      <c r="I123" s="26" t="s">
        <v>31</v>
      </c>
      <c r="J123" s="29" t="str">
        <f>E24</f>
        <v xml:space="preserve"> </v>
      </c>
      <c r="K123" s="35"/>
      <c r="L123" s="35"/>
      <c r="M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5" s="9" customFormat="1" ht="29.25" customHeight="1">
      <c r="A125" s="169"/>
      <c r="B125" s="170"/>
      <c r="C125" s="171" t="s">
        <v>123</v>
      </c>
      <c r="D125" s="172" t="s">
        <v>62</v>
      </c>
      <c r="E125" s="172" t="s">
        <v>58</v>
      </c>
      <c r="F125" s="172" t="s">
        <v>59</v>
      </c>
      <c r="G125" s="172" t="s">
        <v>124</v>
      </c>
      <c r="H125" s="172" t="s">
        <v>125</v>
      </c>
      <c r="I125" s="172" t="s">
        <v>126</v>
      </c>
      <c r="J125" s="172" t="s">
        <v>127</v>
      </c>
      <c r="K125" s="172" t="s">
        <v>110</v>
      </c>
      <c r="L125" s="173" t="s">
        <v>128</v>
      </c>
      <c r="M125" s="174"/>
      <c r="N125" s="74" t="s">
        <v>1</v>
      </c>
      <c r="O125" s="75" t="s">
        <v>41</v>
      </c>
      <c r="P125" s="75" t="s">
        <v>129</v>
      </c>
      <c r="Q125" s="75" t="s">
        <v>130</v>
      </c>
      <c r="R125" s="75" t="s">
        <v>131</v>
      </c>
      <c r="S125" s="75" t="s">
        <v>132</v>
      </c>
      <c r="T125" s="75" t="s">
        <v>133</v>
      </c>
      <c r="U125" s="75" t="s">
        <v>134</v>
      </c>
      <c r="V125" s="75" t="s">
        <v>135</v>
      </c>
      <c r="W125" s="75" t="s">
        <v>136</v>
      </c>
      <c r="X125" s="75" t="s">
        <v>137</v>
      </c>
      <c r="Y125" s="76" t="s">
        <v>138</v>
      </c>
      <c r="Z125" s="169"/>
      <c r="AA125" s="169"/>
      <c r="AB125" s="169"/>
      <c r="AC125" s="169"/>
      <c r="AD125" s="169"/>
      <c r="AE125" s="169"/>
    </row>
    <row r="126" spans="1:65" s="2" customFormat="1" ht="22.9" customHeight="1">
      <c r="A126" s="33"/>
      <c r="B126" s="34"/>
      <c r="C126" s="81" t="s">
        <v>139</v>
      </c>
      <c r="D126" s="35"/>
      <c r="E126" s="35"/>
      <c r="F126" s="35"/>
      <c r="G126" s="35"/>
      <c r="H126" s="35"/>
      <c r="I126" s="35"/>
      <c r="J126" s="35"/>
      <c r="K126" s="175">
        <f>BK126</f>
        <v>0</v>
      </c>
      <c r="L126" s="35"/>
      <c r="M126" s="36"/>
      <c r="N126" s="77"/>
      <c r="O126" s="176"/>
      <c r="P126" s="78"/>
      <c r="Q126" s="177">
        <f>SUM(Q127:Q1736)</f>
        <v>0</v>
      </c>
      <c r="R126" s="177">
        <f>SUM(R127:R1736)</f>
        <v>0</v>
      </c>
      <c r="S126" s="78"/>
      <c r="T126" s="178">
        <f>SUM(T127:T1736)</f>
        <v>0</v>
      </c>
      <c r="U126" s="78"/>
      <c r="V126" s="178">
        <f>SUM(V127:V1736)</f>
        <v>0</v>
      </c>
      <c r="W126" s="78"/>
      <c r="X126" s="178">
        <f>SUM(X127:X1736)</f>
        <v>0</v>
      </c>
      <c r="Y126" s="79"/>
      <c r="Z126" s="33"/>
      <c r="AA126" s="33"/>
      <c r="AB126" s="33"/>
      <c r="AC126" s="33"/>
      <c r="AD126" s="33"/>
      <c r="AE126" s="33"/>
      <c r="AT126" s="14" t="s">
        <v>78</v>
      </c>
      <c r="AU126" s="14" t="s">
        <v>112</v>
      </c>
      <c r="BK126" s="179">
        <f>SUM(BK127:BK1736)</f>
        <v>0</v>
      </c>
    </row>
    <row r="127" spans="1:65" s="2" customFormat="1" ht="24.2" customHeight="1">
      <c r="A127" s="33"/>
      <c r="B127" s="34"/>
      <c r="C127" s="180" t="s">
        <v>87</v>
      </c>
      <c r="D127" s="180" t="s">
        <v>140</v>
      </c>
      <c r="E127" s="181" t="s">
        <v>141</v>
      </c>
      <c r="F127" s="182" t="s">
        <v>142</v>
      </c>
      <c r="G127" s="183" t="s">
        <v>143</v>
      </c>
      <c r="H127" s="184">
        <v>1</v>
      </c>
      <c r="I127" s="185"/>
      <c r="J127" s="186"/>
      <c r="K127" s="187">
        <f>ROUND(P127*H127,2)</f>
        <v>0</v>
      </c>
      <c r="L127" s="182" t="s">
        <v>144</v>
      </c>
      <c r="M127" s="188"/>
      <c r="N127" s="189" t="s">
        <v>1</v>
      </c>
      <c r="O127" s="190" t="s">
        <v>42</v>
      </c>
      <c r="P127" s="191">
        <f>I127+J127</f>
        <v>0</v>
      </c>
      <c r="Q127" s="191">
        <f>ROUND(I127*H127,2)</f>
        <v>0</v>
      </c>
      <c r="R127" s="191">
        <f>ROUND(J127*H127,2)</f>
        <v>0</v>
      </c>
      <c r="S127" s="70"/>
      <c r="T127" s="192">
        <f>S127*H127</f>
        <v>0</v>
      </c>
      <c r="U127" s="192">
        <v>0</v>
      </c>
      <c r="V127" s="192">
        <f>U127*H127</f>
        <v>0</v>
      </c>
      <c r="W127" s="192">
        <v>0</v>
      </c>
      <c r="X127" s="192">
        <f>W127*H127</f>
        <v>0</v>
      </c>
      <c r="Y127" s="193" t="s">
        <v>1</v>
      </c>
      <c r="Z127" s="33"/>
      <c r="AA127" s="33"/>
      <c r="AB127" s="33"/>
      <c r="AC127" s="33"/>
      <c r="AD127" s="33"/>
      <c r="AE127" s="33"/>
      <c r="AR127" s="194" t="s">
        <v>145</v>
      </c>
      <c r="AT127" s="194" t="s">
        <v>140</v>
      </c>
      <c r="AU127" s="194" t="s">
        <v>79</v>
      </c>
      <c r="AY127" s="14" t="s">
        <v>146</v>
      </c>
      <c r="BE127" s="114">
        <f>IF(O127="základní",K127,0)</f>
        <v>0</v>
      </c>
      <c r="BF127" s="114">
        <f>IF(O127="snížená",K127,0)</f>
        <v>0</v>
      </c>
      <c r="BG127" s="114">
        <f>IF(O127="zákl. přenesená",K127,0)</f>
        <v>0</v>
      </c>
      <c r="BH127" s="114">
        <f>IF(O127="sníž. přenesená",K127,0)</f>
        <v>0</v>
      </c>
      <c r="BI127" s="114">
        <f>IF(O127="nulová",K127,0)</f>
        <v>0</v>
      </c>
      <c r="BJ127" s="14" t="s">
        <v>87</v>
      </c>
      <c r="BK127" s="114">
        <f>ROUND(P127*H127,2)</f>
        <v>0</v>
      </c>
      <c r="BL127" s="14" t="s">
        <v>147</v>
      </c>
      <c r="BM127" s="194" t="s">
        <v>148</v>
      </c>
    </row>
    <row r="128" spans="1:65" s="2" customFormat="1" ht="11.25">
      <c r="A128" s="33"/>
      <c r="B128" s="34"/>
      <c r="C128" s="35"/>
      <c r="D128" s="195" t="s">
        <v>149</v>
      </c>
      <c r="E128" s="35"/>
      <c r="F128" s="196" t="s">
        <v>142</v>
      </c>
      <c r="G128" s="35"/>
      <c r="H128" s="35"/>
      <c r="I128" s="166"/>
      <c r="J128" s="166"/>
      <c r="K128" s="35"/>
      <c r="L128" s="35"/>
      <c r="M128" s="36"/>
      <c r="N128" s="197"/>
      <c r="O128" s="198"/>
      <c r="P128" s="70"/>
      <c r="Q128" s="70"/>
      <c r="R128" s="70"/>
      <c r="S128" s="70"/>
      <c r="T128" s="70"/>
      <c r="U128" s="70"/>
      <c r="V128" s="70"/>
      <c r="W128" s="70"/>
      <c r="X128" s="70"/>
      <c r="Y128" s="71"/>
      <c r="Z128" s="33"/>
      <c r="AA128" s="33"/>
      <c r="AB128" s="33"/>
      <c r="AC128" s="33"/>
      <c r="AD128" s="33"/>
      <c r="AE128" s="33"/>
      <c r="AT128" s="14" t="s">
        <v>149</v>
      </c>
      <c r="AU128" s="14" t="s">
        <v>79</v>
      </c>
    </row>
    <row r="129" spans="1:65" s="2" customFormat="1" ht="24.2" customHeight="1">
      <c r="A129" s="33"/>
      <c r="B129" s="34"/>
      <c r="C129" s="180" t="s">
        <v>89</v>
      </c>
      <c r="D129" s="180" t="s">
        <v>140</v>
      </c>
      <c r="E129" s="181" t="s">
        <v>150</v>
      </c>
      <c r="F129" s="182" t="s">
        <v>151</v>
      </c>
      <c r="G129" s="183" t="s">
        <v>143</v>
      </c>
      <c r="H129" s="184">
        <v>1</v>
      </c>
      <c r="I129" s="185"/>
      <c r="J129" s="186"/>
      <c r="K129" s="187">
        <f>ROUND(P129*H129,2)</f>
        <v>0</v>
      </c>
      <c r="L129" s="182" t="s">
        <v>144</v>
      </c>
      <c r="M129" s="188"/>
      <c r="N129" s="189" t="s">
        <v>1</v>
      </c>
      <c r="O129" s="190" t="s">
        <v>42</v>
      </c>
      <c r="P129" s="191">
        <f>I129+J129</f>
        <v>0</v>
      </c>
      <c r="Q129" s="191">
        <f>ROUND(I129*H129,2)</f>
        <v>0</v>
      </c>
      <c r="R129" s="191">
        <f>ROUND(J129*H129,2)</f>
        <v>0</v>
      </c>
      <c r="S129" s="70"/>
      <c r="T129" s="192">
        <f>S129*H129</f>
        <v>0</v>
      </c>
      <c r="U129" s="192">
        <v>0</v>
      </c>
      <c r="V129" s="192">
        <f>U129*H129</f>
        <v>0</v>
      </c>
      <c r="W129" s="192">
        <v>0</v>
      </c>
      <c r="X129" s="192">
        <f>W129*H129</f>
        <v>0</v>
      </c>
      <c r="Y129" s="193" t="s">
        <v>1</v>
      </c>
      <c r="Z129" s="33"/>
      <c r="AA129" s="33"/>
      <c r="AB129" s="33"/>
      <c r="AC129" s="33"/>
      <c r="AD129" s="33"/>
      <c r="AE129" s="33"/>
      <c r="AR129" s="194" t="s">
        <v>152</v>
      </c>
      <c r="AT129" s="194" t="s">
        <v>140</v>
      </c>
      <c r="AU129" s="194" t="s">
        <v>79</v>
      </c>
      <c r="AY129" s="14" t="s">
        <v>146</v>
      </c>
      <c r="BE129" s="114">
        <f>IF(O129="základní",K129,0)</f>
        <v>0</v>
      </c>
      <c r="BF129" s="114">
        <f>IF(O129="snížená",K129,0)</f>
        <v>0</v>
      </c>
      <c r="BG129" s="114">
        <f>IF(O129="zákl. přenesená",K129,0)</f>
        <v>0</v>
      </c>
      <c r="BH129" s="114">
        <f>IF(O129="sníž. přenesená",K129,0)</f>
        <v>0</v>
      </c>
      <c r="BI129" s="114">
        <f>IF(O129="nulová",K129,0)</f>
        <v>0</v>
      </c>
      <c r="BJ129" s="14" t="s">
        <v>87</v>
      </c>
      <c r="BK129" s="114">
        <f>ROUND(P129*H129,2)</f>
        <v>0</v>
      </c>
      <c r="BL129" s="14" t="s">
        <v>152</v>
      </c>
      <c r="BM129" s="194" t="s">
        <v>153</v>
      </c>
    </row>
    <row r="130" spans="1:65" s="2" customFormat="1" ht="11.25">
      <c r="A130" s="33"/>
      <c r="B130" s="34"/>
      <c r="C130" s="35"/>
      <c r="D130" s="195" t="s">
        <v>149</v>
      </c>
      <c r="E130" s="35"/>
      <c r="F130" s="196" t="s">
        <v>151</v>
      </c>
      <c r="G130" s="35"/>
      <c r="H130" s="35"/>
      <c r="I130" s="166"/>
      <c r="J130" s="166"/>
      <c r="K130" s="35"/>
      <c r="L130" s="35"/>
      <c r="M130" s="36"/>
      <c r="N130" s="197"/>
      <c r="O130" s="198"/>
      <c r="P130" s="70"/>
      <c r="Q130" s="70"/>
      <c r="R130" s="70"/>
      <c r="S130" s="70"/>
      <c r="T130" s="70"/>
      <c r="U130" s="70"/>
      <c r="V130" s="70"/>
      <c r="W130" s="70"/>
      <c r="X130" s="70"/>
      <c r="Y130" s="71"/>
      <c r="Z130" s="33"/>
      <c r="AA130" s="33"/>
      <c r="AB130" s="33"/>
      <c r="AC130" s="33"/>
      <c r="AD130" s="33"/>
      <c r="AE130" s="33"/>
      <c r="AT130" s="14" t="s">
        <v>149</v>
      </c>
      <c r="AU130" s="14" t="s">
        <v>79</v>
      </c>
    </row>
    <row r="131" spans="1:65" s="2" customFormat="1" ht="24.2" customHeight="1">
      <c r="A131" s="33"/>
      <c r="B131" s="34"/>
      <c r="C131" s="180" t="s">
        <v>154</v>
      </c>
      <c r="D131" s="180" t="s">
        <v>140</v>
      </c>
      <c r="E131" s="181" t="s">
        <v>155</v>
      </c>
      <c r="F131" s="182" t="s">
        <v>156</v>
      </c>
      <c r="G131" s="183" t="s">
        <v>143</v>
      </c>
      <c r="H131" s="184">
        <v>1</v>
      </c>
      <c r="I131" s="185"/>
      <c r="J131" s="186"/>
      <c r="K131" s="187">
        <f>ROUND(P131*H131,2)</f>
        <v>0</v>
      </c>
      <c r="L131" s="182" t="s">
        <v>144</v>
      </c>
      <c r="M131" s="188"/>
      <c r="N131" s="189" t="s">
        <v>1</v>
      </c>
      <c r="O131" s="190" t="s">
        <v>42</v>
      </c>
      <c r="P131" s="191">
        <f>I131+J131</f>
        <v>0</v>
      </c>
      <c r="Q131" s="191">
        <f>ROUND(I131*H131,2)</f>
        <v>0</v>
      </c>
      <c r="R131" s="191">
        <f>ROUND(J131*H131,2)</f>
        <v>0</v>
      </c>
      <c r="S131" s="70"/>
      <c r="T131" s="192">
        <f>S131*H131</f>
        <v>0</v>
      </c>
      <c r="U131" s="192">
        <v>0</v>
      </c>
      <c r="V131" s="192">
        <f>U131*H131</f>
        <v>0</v>
      </c>
      <c r="W131" s="192">
        <v>0</v>
      </c>
      <c r="X131" s="192">
        <f>W131*H131</f>
        <v>0</v>
      </c>
      <c r="Y131" s="193" t="s">
        <v>1</v>
      </c>
      <c r="Z131" s="33"/>
      <c r="AA131" s="33"/>
      <c r="AB131" s="33"/>
      <c r="AC131" s="33"/>
      <c r="AD131" s="33"/>
      <c r="AE131" s="33"/>
      <c r="AR131" s="194" t="s">
        <v>152</v>
      </c>
      <c r="AT131" s="194" t="s">
        <v>140</v>
      </c>
      <c r="AU131" s="194" t="s">
        <v>79</v>
      </c>
      <c r="AY131" s="14" t="s">
        <v>146</v>
      </c>
      <c r="BE131" s="114">
        <f>IF(O131="základní",K131,0)</f>
        <v>0</v>
      </c>
      <c r="BF131" s="114">
        <f>IF(O131="snížená",K131,0)</f>
        <v>0</v>
      </c>
      <c r="BG131" s="114">
        <f>IF(O131="zákl. přenesená",K131,0)</f>
        <v>0</v>
      </c>
      <c r="BH131" s="114">
        <f>IF(O131="sníž. přenesená",K131,0)</f>
        <v>0</v>
      </c>
      <c r="BI131" s="114">
        <f>IF(O131="nulová",K131,0)</f>
        <v>0</v>
      </c>
      <c r="BJ131" s="14" t="s">
        <v>87</v>
      </c>
      <c r="BK131" s="114">
        <f>ROUND(P131*H131,2)</f>
        <v>0</v>
      </c>
      <c r="BL131" s="14" t="s">
        <v>152</v>
      </c>
      <c r="BM131" s="194" t="s">
        <v>157</v>
      </c>
    </row>
    <row r="132" spans="1:65" s="2" customFormat="1" ht="19.5">
      <c r="A132" s="33"/>
      <c r="B132" s="34"/>
      <c r="C132" s="35"/>
      <c r="D132" s="195" t="s">
        <v>149</v>
      </c>
      <c r="E132" s="35"/>
      <c r="F132" s="196" t="s">
        <v>156</v>
      </c>
      <c r="G132" s="35"/>
      <c r="H132" s="35"/>
      <c r="I132" s="166"/>
      <c r="J132" s="166"/>
      <c r="K132" s="35"/>
      <c r="L132" s="35"/>
      <c r="M132" s="36"/>
      <c r="N132" s="197"/>
      <c r="O132" s="198"/>
      <c r="P132" s="70"/>
      <c r="Q132" s="70"/>
      <c r="R132" s="70"/>
      <c r="S132" s="70"/>
      <c r="T132" s="70"/>
      <c r="U132" s="70"/>
      <c r="V132" s="70"/>
      <c r="W132" s="70"/>
      <c r="X132" s="70"/>
      <c r="Y132" s="71"/>
      <c r="Z132" s="33"/>
      <c r="AA132" s="33"/>
      <c r="AB132" s="33"/>
      <c r="AC132" s="33"/>
      <c r="AD132" s="33"/>
      <c r="AE132" s="33"/>
      <c r="AT132" s="14" t="s">
        <v>149</v>
      </c>
      <c r="AU132" s="14" t="s">
        <v>79</v>
      </c>
    </row>
    <row r="133" spans="1:65" s="2" customFormat="1" ht="24.2" customHeight="1">
      <c r="A133" s="33"/>
      <c r="B133" s="34"/>
      <c r="C133" s="180" t="s">
        <v>158</v>
      </c>
      <c r="D133" s="180" t="s">
        <v>140</v>
      </c>
      <c r="E133" s="181" t="s">
        <v>155</v>
      </c>
      <c r="F133" s="182" t="s">
        <v>156</v>
      </c>
      <c r="G133" s="183" t="s">
        <v>143</v>
      </c>
      <c r="H133" s="184">
        <v>1</v>
      </c>
      <c r="I133" s="185"/>
      <c r="J133" s="186"/>
      <c r="K133" s="187">
        <f>ROUND(P133*H133,2)</f>
        <v>0</v>
      </c>
      <c r="L133" s="182" t="s">
        <v>144</v>
      </c>
      <c r="M133" s="188"/>
      <c r="N133" s="189" t="s">
        <v>1</v>
      </c>
      <c r="O133" s="190" t="s">
        <v>42</v>
      </c>
      <c r="P133" s="191">
        <f>I133+J133</f>
        <v>0</v>
      </c>
      <c r="Q133" s="191">
        <f>ROUND(I133*H133,2)</f>
        <v>0</v>
      </c>
      <c r="R133" s="191">
        <f>ROUND(J133*H133,2)</f>
        <v>0</v>
      </c>
      <c r="S133" s="70"/>
      <c r="T133" s="192">
        <f>S133*H133</f>
        <v>0</v>
      </c>
      <c r="U133" s="192">
        <v>0</v>
      </c>
      <c r="V133" s="192">
        <f>U133*H133</f>
        <v>0</v>
      </c>
      <c r="W133" s="192">
        <v>0</v>
      </c>
      <c r="X133" s="192">
        <f>W133*H133</f>
        <v>0</v>
      </c>
      <c r="Y133" s="193" t="s">
        <v>1</v>
      </c>
      <c r="Z133" s="33"/>
      <c r="AA133" s="33"/>
      <c r="AB133" s="33"/>
      <c r="AC133" s="33"/>
      <c r="AD133" s="33"/>
      <c r="AE133" s="33"/>
      <c r="AR133" s="194" t="s">
        <v>152</v>
      </c>
      <c r="AT133" s="194" t="s">
        <v>140</v>
      </c>
      <c r="AU133" s="194" t="s">
        <v>79</v>
      </c>
      <c r="AY133" s="14" t="s">
        <v>146</v>
      </c>
      <c r="BE133" s="114">
        <f>IF(O133="základní",K133,0)</f>
        <v>0</v>
      </c>
      <c r="BF133" s="114">
        <f>IF(O133="snížená",K133,0)</f>
        <v>0</v>
      </c>
      <c r="BG133" s="114">
        <f>IF(O133="zákl. přenesená",K133,0)</f>
        <v>0</v>
      </c>
      <c r="BH133" s="114">
        <f>IF(O133="sníž. přenesená",K133,0)</f>
        <v>0</v>
      </c>
      <c r="BI133" s="114">
        <f>IF(O133="nulová",K133,0)</f>
        <v>0</v>
      </c>
      <c r="BJ133" s="14" t="s">
        <v>87</v>
      </c>
      <c r="BK133" s="114">
        <f>ROUND(P133*H133,2)</f>
        <v>0</v>
      </c>
      <c r="BL133" s="14" t="s">
        <v>152</v>
      </c>
      <c r="BM133" s="194" t="s">
        <v>159</v>
      </c>
    </row>
    <row r="134" spans="1:65" s="2" customFormat="1" ht="19.5">
      <c r="A134" s="33"/>
      <c r="B134" s="34"/>
      <c r="C134" s="35"/>
      <c r="D134" s="195" t="s">
        <v>149</v>
      </c>
      <c r="E134" s="35"/>
      <c r="F134" s="196" t="s">
        <v>156</v>
      </c>
      <c r="G134" s="35"/>
      <c r="H134" s="35"/>
      <c r="I134" s="166"/>
      <c r="J134" s="166"/>
      <c r="K134" s="35"/>
      <c r="L134" s="35"/>
      <c r="M134" s="36"/>
      <c r="N134" s="197"/>
      <c r="O134" s="198"/>
      <c r="P134" s="70"/>
      <c r="Q134" s="70"/>
      <c r="R134" s="70"/>
      <c r="S134" s="70"/>
      <c r="T134" s="70"/>
      <c r="U134" s="70"/>
      <c r="V134" s="70"/>
      <c r="W134" s="70"/>
      <c r="X134" s="70"/>
      <c r="Y134" s="71"/>
      <c r="Z134" s="33"/>
      <c r="AA134" s="33"/>
      <c r="AB134" s="33"/>
      <c r="AC134" s="33"/>
      <c r="AD134" s="33"/>
      <c r="AE134" s="33"/>
      <c r="AT134" s="14" t="s">
        <v>149</v>
      </c>
      <c r="AU134" s="14" t="s">
        <v>79</v>
      </c>
    </row>
    <row r="135" spans="1:65" s="2" customFormat="1" ht="24.2" customHeight="1">
      <c r="A135" s="33"/>
      <c r="B135" s="34"/>
      <c r="C135" s="180" t="s">
        <v>160</v>
      </c>
      <c r="D135" s="180" t="s">
        <v>140</v>
      </c>
      <c r="E135" s="181" t="s">
        <v>161</v>
      </c>
      <c r="F135" s="182" t="s">
        <v>162</v>
      </c>
      <c r="G135" s="183" t="s">
        <v>143</v>
      </c>
      <c r="H135" s="184">
        <v>1</v>
      </c>
      <c r="I135" s="185"/>
      <c r="J135" s="186"/>
      <c r="K135" s="187">
        <f>ROUND(P135*H135,2)</f>
        <v>0</v>
      </c>
      <c r="L135" s="182" t="s">
        <v>144</v>
      </c>
      <c r="M135" s="188"/>
      <c r="N135" s="189" t="s">
        <v>1</v>
      </c>
      <c r="O135" s="190" t="s">
        <v>42</v>
      </c>
      <c r="P135" s="191">
        <f>I135+J135</f>
        <v>0</v>
      </c>
      <c r="Q135" s="191">
        <f>ROUND(I135*H135,2)</f>
        <v>0</v>
      </c>
      <c r="R135" s="191">
        <f>ROUND(J135*H135,2)</f>
        <v>0</v>
      </c>
      <c r="S135" s="70"/>
      <c r="T135" s="192">
        <f>S135*H135</f>
        <v>0</v>
      </c>
      <c r="U135" s="192">
        <v>0</v>
      </c>
      <c r="V135" s="192">
        <f>U135*H135</f>
        <v>0</v>
      </c>
      <c r="W135" s="192">
        <v>0</v>
      </c>
      <c r="X135" s="192">
        <f>W135*H135</f>
        <v>0</v>
      </c>
      <c r="Y135" s="193" t="s">
        <v>1</v>
      </c>
      <c r="Z135" s="33"/>
      <c r="AA135" s="33"/>
      <c r="AB135" s="33"/>
      <c r="AC135" s="33"/>
      <c r="AD135" s="33"/>
      <c r="AE135" s="33"/>
      <c r="AR135" s="194" t="s">
        <v>152</v>
      </c>
      <c r="AT135" s="194" t="s">
        <v>140</v>
      </c>
      <c r="AU135" s="194" t="s">
        <v>79</v>
      </c>
      <c r="AY135" s="14" t="s">
        <v>146</v>
      </c>
      <c r="BE135" s="114">
        <f>IF(O135="základní",K135,0)</f>
        <v>0</v>
      </c>
      <c r="BF135" s="114">
        <f>IF(O135="snížená",K135,0)</f>
        <v>0</v>
      </c>
      <c r="BG135" s="114">
        <f>IF(O135="zákl. přenesená",K135,0)</f>
        <v>0</v>
      </c>
      <c r="BH135" s="114">
        <f>IF(O135="sníž. přenesená",K135,0)</f>
        <v>0</v>
      </c>
      <c r="BI135" s="114">
        <f>IF(O135="nulová",K135,0)</f>
        <v>0</v>
      </c>
      <c r="BJ135" s="14" t="s">
        <v>87</v>
      </c>
      <c r="BK135" s="114">
        <f>ROUND(P135*H135,2)</f>
        <v>0</v>
      </c>
      <c r="BL135" s="14" t="s">
        <v>152</v>
      </c>
      <c r="BM135" s="194" t="s">
        <v>163</v>
      </c>
    </row>
    <row r="136" spans="1:65" s="2" customFormat="1" ht="19.5">
      <c r="A136" s="33"/>
      <c r="B136" s="34"/>
      <c r="C136" s="35"/>
      <c r="D136" s="195" t="s">
        <v>149</v>
      </c>
      <c r="E136" s="35"/>
      <c r="F136" s="196" t="s">
        <v>162</v>
      </c>
      <c r="G136" s="35"/>
      <c r="H136" s="35"/>
      <c r="I136" s="166"/>
      <c r="J136" s="166"/>
      <c r="K136" s="35"/>
      <c r="L136" s="35"/>
      <c r="M136" s="36"/>
      <c r="N136" s="197"/>
      <c r="O136" s="198"/>
      <c r="P136" s="70"/>
      <c r="Q136" s="70"/>
      <c r="R136" s="70"/>
      <c r="S136" s="70"/>
      <c r="T136" s="70"/>
      <c r="U136" s="70"/>
      <c r="V136" s="70"/>
      <c r="W136" s="70"/>
      <c r="X136" s="70"/>
      <c r="Y136" s="71"/>
      <c r="Z136" s="33"/>
      <c r="AA136" s="33"/>
      <c r="AB136" s="33"/>
      <c r="AC136" s="33"/>
      <c r="AD136" s="33"/>
      <c r="AE136" s="33"/>
      <c r="AT136" s="14" t="s">
        <v>149</v>
      </c>
      <c r="AU136" s="14" t="s">
        <v>79</v>
      </c>
    </row>
    <row r="137" spans="1:65" s="2" customFormat="1" ht="24.2" customHeight="1">
      <c r="A137" s="33"/>
      <c r="B137" s="34"/>
      <c r="C137" s="180" t="s">
        <v>164</v>
      </c>
      <c r="D137" s="180" t="s">
        <v>140</v>
      </c>
      <c r="E137" s="181" t="s">
        <v>155</v>
      </c>
      <c r="F137" s="182" t="s">
        <v>156</v>
      </c>
      <c r="G137" s="183" t="s">
        <v>143</v>
      </c>
      <c r="H137" s="184">
        <v>1</v>
      </c>
      <c r="I137" s="185"/>
      <c r="J137" s="186"/>
      <c r="K137" s="187">
        <f>ROUND(P137*H137,2)</f>
        <v>0</v>
      </c>
      <c r="L137" s="182" t="s">
        <v>144</v>
      </c>
      <c r="M137" s="188"/>
      <c r="N137" s="189" t="s">
        <v>1</v>
      </c>
      <c r="O137" s="190" t="s">
        <v>42</v>
      </c>
      <c r="P137" s="191">
        <f>I137+J137</f>
        <v>0</v>
      </c>
      <c r="Q137" s="191">
        <f>ROUND(I137*H137,2)</f>
        <v>0</v>
      </c>
      <c r="R137" s="191">
        <f>ROUND(J137*H137,2)</f>
        <v>0</v>
      </c>
      <c r="S137" s="70"/>
      <c r="T137" s="192">
        <f>S137*H137</f>
        <v>0</v>
      </c>
      <c r="U137" s="192">
        <v>0</v>
      </c>
      <c r="V137" s="192">
        <f>U137*H137</f>
        <v>0</v>
      </c>
      <c r="W137" s="192">
        <v>0</v>
      </c>
      <c r="X137" s="192">
        <f>W137*H137</f>
        <v>0</v>
      </c>
      <c r="Y137" s="193" t="s">
        <v>1</v>
      </c>
      <c r="Z137" s="33"/>
      <c r="AA137" s="33"/>
      <c r="AB137" s="33"/>
      <c r="AC137" s="33"/>
      <c r="AD137" s="33"/>
      <c r="AE137" s="33"/>
      <c r="AR137" s="194" t="s">
        <v>152</v>
      </c>
      <c r="AT137" s="194" t="s">
        <v>140</v>
      </c>
      <c r="AU137" s="194" t="s">
        <v>79</v>
      </c>
      <c r="AY137" s="14" t="s">
        <v>146</v>
      </c>
      <c r="BE137" s="114">
        <f>IF(O137="základní",K137,0)</f>
        <v>0</v>
      </c>
      <c r="BF137" s="114">
        <f>IF(O137="snížená",K137,0)</f>
        <v>0</v>
      </c>
      <c r="BG137" s="114">
        <f>IF(O137="zákl. přenesená",K137,0)</f>
        <v>0</v>
      </c>
      <c r="BH137" s="114">
        <f>IF(O137="sníž. přenesená",K137,0)</f>
        <v>0</v>
      </c>
      <c r="BI137" s="114">
        <f>IF(O137="nulová",K137,0)</f>
        <v>0</v>
      </c>
      <c r="BJ137" s="14" t="s">
        <v>87</v>
      </c>
      <c r="BK137" s="114">
        <f>ROUND(P137*H137,2)</f>
        <v>0</v>
      </c>
      <c r="BL137" s="14" t="s">
        <v>152</v>
      </c>
      <c r="BM137" s="194" t="s">
        <v>165</v>
      </c>
    </row>
    <row r="138" spans="1:65" s="2" customFormat="1" ht="19.5">
      <c r="A138" s="33"/>
      <c r="B138" s="34"/>
      <c r="C138" s="35"/>
      <c r="D138" s="195" t="s">
        <v>149</v>
      </c>
      <c r="E138" s="35"/>
      <c r="F138" s="196" t="s">
        <v>156</v>
      </c>
      <c r="G138" s="35"/>
      <c r="H138" s="35"/>
      <c r="I138" s="166"/>
      <c r="J138" s="166"/>
      <c r="K138" s="35"/>
      <c r="L138" s="35"/>
      <c r="M138" s="36"/>
      <c r="N138" s="197"/>
      <c r="O138" s="198"/>
      <c r="P138" s="70"/>
      <c r="Q138" s="70"/>
      <c r="R138" s="70"/>
      <c r="S138" s="70"/>
      <c r="T138" s="70"/>
      <c r="U138" s="70"/>
      <c r="V138" s="70"/>
      <c r="W138" s="70"/>
      <c r="X138" s="70"/>
      <c r="Y138" s="71"/>
      <c r="Z138" s="33"/>
      <c r="AA138" s="33"/>
      <c r="AB138" s="33"/>
      <c r="AC138" s="33"/>
      <c r="AD138" s="33"/>
      <c r="AE138" s="33"/>
      <c r="AT138" s="14" t="s">
        <v>149</v>
      </c>
      <c r="AU138" s="14" t="s">
        <v>79</v>
      </c>
    </row>
    <row r="139" spans="1:65" s="2" customFormat="1" ht="24.2" customHeight="1">
      <c r="A139" s="33"/>
      <c r="B139" s="34"/>
      <c r="C139" s="180" t="s">
        <v>166</v>
      </c>
      <c r="D139" s="180" t="s">
        <v>140</v>
      </c>
      <c r="E139" s="181" t="s">
        <v>167</v>
      </c>
      <c r="F139" s="182" t="s">
        <v>168</v>
      </c>
      <c r="G139" s="183" t="s">
        <v>143</v>
      </c>
      <c r="H139" s="184">
        <v>1</v>
      </c>
      <c r="I139" s="185"/>
      <c r="J139" s="186"/>
      <c r="K139" s="187">
        <f>ROUND(P139*H139,2)</f>
        <v>0</v>
      </c>
      <c r="L139" s="182" t="s">
        <v>144</v>
      </c>
      <c r="M139" s="188"/>
      <c r="N139" s="189" t="s">
        <v>1</v>
      </c>
      <c r="O139" s="190" t="s">
        <v>42</v>
      </c>
      <c r="P139" s="191">
        <f>I139+J139</f>
        <v>0</v>
      </c>
      <c r="Q139" s="191">
        <f>ROUND(I139*H139,2)</f>
        <v>0</v>
      </c>
      <c r="R139" s="191">
        <f>ROUND(J139*H139,2)</f>
        <v>0</v>
      </c>
      <c r="S139" s="70"/>
      <c r="T139" s="192">
        <f>S139*H139</f>
        <v>0</v>
      </c>
      <c r="U139" s="192">
        <v>0</v>
      </c>
      <c r="V139" s="192">
        <f>U139*H139</f>
        <v>0</v>
      </c>
      <c r="W139" s="192">
        <v>0</v>
      </c>
      <c r="X139" s="192">
        <f>W139*H139</f>
        <v>0</v>
      </c>
      <c r="Y139" s="193" t="s">
        <v>1</v>
      </c>
      <c r="Z139" s="33"/>
      <c r="AA139" s="33"/>
      <c r="AB139" s="33"/>
      <c r="AC139" s="33"/>
      <c r="AD139" s="33"/>
      <c r="AE139" s="33"/>
      <c r="AR139" s="194" t="s">
        <v>152</v>
      </c>
      <c r="AT139" s="194" t="s">
        <v>140</v>
      </c>
      <c r="AU139" s="194" t="s">
        <v>79</v>
      </c>
      <c r="AY139" s="14" t="s">
        <v>146</v>
      </c>
      <c r="BE139" s="114">
        <f>IF(O139="základní",K139,0)</f>
        <v>0</v>
      </c>
      <c r="BF139" s="114">
        <f>IF(O139="snížená",K139,0)</f>
        <v>0</v>
      </c>
      <c r="BG139" s="114">
        <f>IF(O139="zákl. přenesená",K139,0)</f>
        <v>0</v>
      </c>
      <c r="BH139" s="114">
        <f>IF(O139="sníž. přenesená",K139,0)</f>
        <v>0</v>
      </c>
      <c r="BI139" s="114">
        <f>IF(O139="nulová",K139,0)</f>
        <v>0</v>
      </c>
      <c r="BJ139" s="14" t="s">
        <v>87</v>
      </c>
      <c r="BK139" s="114">
        <f>ROUND(P139*H139,2)</f>
        <v>0</v>
      </c>
      <c r="BL139" s="14" t="s">
        <v>152</v>
      </c>
      <c r="BM139" s="194" t="s">
        <v>169</v>
      </c>
    </row>
    <row r="140" spans="1:65" s="2" customFormat="1" ht="19.5">
      <c r="A140" s="33"/>
      <c r="B140" s="34"/>
      <c r="C140" s="35"/>
      <c r="D140" s="195" t="s">
        <v>149</v>
      </c>
      <c r="E140" s="35"/>
      <c r="F140" s="196" t="s">
        <v>168</v>
      </c>
      <c r="G140" s="35"/>
      <c r="H140" s="35"/>
      <c r="I140" s="166"/>
      <c r="J140" s="166"/>
      <c r="K140" s="35"/>
      <c r="L140" s="35"/>
      <c r="M140" s="36"/>
      <c r="N140" s="197"/>
      <c r="O140" s="198"/>
      <c r="P140" s="70"/>
      <c r="Q140" s="70"/>
      <c r="R140" s="70"/>
      <c r="S140" s="70"/>
      <c r="T140" s="70"/>
      <c r="U140" s="70"/>
      <c r="V140" s="70"/>
      <c r="W140" s="70"/>
      <c r="X140" s="70"/>
      <c r="Y140" s="71"/>
      <c r="Z140" s="33"/>
      <c r="AA140" s="33"/>
      <c r="AB140" s="33"/>
      <c r="AC140" s="33"/>
      <c r="AD140" s="33"/>
      <c r="AE140" s="33"/>
      <c r="AT140" s="14" t="s">
        <v>149</v>
      </c>
      <c r="AU140" s="14" t="s">
        <v>79</v>
      </c>
    </row>
    <row r="141" spans="1:65" s="2" customFormat="1" ht="24.2" customHeight="1">
      <c r="A141" s="33"/>
      <c r="B141" s="34"/>
      <c r="C141" s="180" t="s">
        <v>170</v>
      </c>
      <c r="D141" s="180" t="s">
        <v>140</v>
      </c>
      <c r="E141" s="181" t="s">
        <v>171</v>
      </c>
      <c r="F141" s="182" t="s">
        <v>172</v>
      </c>
      <c r="G141" s="183" t="s">
        <v>143</v>
      </c>
      <c r="H141" s="184">
        <v>1</v>
      </c>
      <c r="I141" s="185"/>
      <c r="J141" s="186"/>
      <c r="K141" s="187">
        <f>ROUND(P141*H141,2)</f>
        <v>0</v>
      </c>
      <c r="L141" s="182" t="s">
        <v>144</v>
      </c>
      <c r="M141" s="188"/>
      <c r="N141" s="189" t="s">
        <v>1</v>
      </c>
      <c r="O141" s="190" t="s">
        <v>42</v>
      </c>
      <c r="P141" s="191">
        <f>I141+J141</f>
        <v>0</v>
      </c>
      <c r="Q141" s="191">
        <f>ROUND(I141*H141,2)</f>
        <v>0</v>
      </c>
      <c r="R141" s="191">
        <f>ROUND(J141*H141,2)</f>
        <v>0</v>
      </c>
      <c r="S141" s="70"/>
      <c r="T141" s="192">
        <f>S141*H141</f>
        <v>0</v>
      </c>
      <c r="U141" s="192">
        <v>0</v>
      </c>
      <c r="V141" s="192">
        <f>U141*H141</f>
        <v>0</v>
      </c>
      <c r="W141" s="192">
        <v>0</v>
      </c>
      <c r="X141" s="192">
        <f>W141*H141</f>
        <v>0</v>
      </c>
      <c r="Y141" s="193" t="s">
        <v>1</v>
      </c>
      <c r="Z141" s="33"/>
      <c r="AA141" s="33"/>
      <c r="AB141" s="33"/>
      <c r="AC141" s="33"/>
      <c r="AD141" s="33"/>
      <c r="AE141" s="33"/>
      <c r="AR141" s="194" t="s">
        <v>152</v>
      </c>
      <c r="AT141" s="194" t="s">
        <v>140</v>
      </c>
      <c r="AU141" s="194" t="s">
        <v>79</v>
      </c>
      <c r="AY141" s="14" t="s">
        <v>146</v>
      </c>
      <c r="BE141" s="114">
        <f>IF(O141="základní",K141,0)</f>
        <v>0</v>
      </c>
      <c r="BF141" s="114">
        <f>IF(O141="snížená",K141,0)</f>
        <v>0</v>
      </c>
      <c r="BG141" s="114">
        <f>IF(O141="zákl. přenesená",K141,0)</f>
        <v>0</v>
      </c>
      <c r="BH141" s="114">
        <f>IF(O141="sníž. přenesená",K141,0)</f>
        <v>0</v>
      </c>
      <c r="BI141" s="114">
        <f>IF(O141="nulová",K141,0)</f>
        <v>0</v>
      </c>
      <c r="BJ141" s="14" t="s">
        <v>87</v>
      </c>
      <c r="BK141" s="114">
        <f>ROUND(P141*H141,2)</f>
        <v>0</v>
      </c>
      <c r="BL141" s="14" t="s">
        <v>152</v>
      </c>
      <c r="BM141" s="194" t="s">
        <v>173</v>
      </c>
    </row>
    <row r="142" spans="1:65" s="2" customFormat="1" ht="19.5">
      <c r="A142" s="33"/>
      <c r="B142" s="34"/>
      <c r="C142" s="35"/>
      <c r="D142" s="195" t="s">
        <v>149</v>
      </c>
      <c r="E142" s="35"/>
      <c r="F142" s="196" t="s">
        <v>172</v>
      </c>
      <c r="G142" s="35"/>
      <c r="H142" s="35"/>
      <c r="I142" s="166"/>
      <c r="J142" s="166"/>
      <c r="K142" s="35"/>
      <c r="L142" s="35"/>
      <c r="M142" s="36"/>
      <c r="N142" s="197"/>
      <c r="O142" s="198"/>
      <c r="P142" s="70"/>
      <c r="Q142" s="70"/>
      <c r="R142" s="70"/>
      <c r="S142" s="70"/>
      <c r="T142" s="70"/>
      <c r="U142" s="70"/>
      <c r="V142" s="70"/>
      <c r="W142" s="70"/>
      <c r="X142" s="70"/>
      <c r="Y142" s="71"/>
      <c r="Z142" s="33"/>
      <c r="AA142" s="33"/>
      <c r="AB142" s="33"/>
      <c r="AC142" s="33"/>
      <c r="AD142" s="33"/>
      <c r="AE142" s="33"/>
      <c r="AT142" s="14" t="s">
        <v>149</v>
      </c>
      <c r="AU142" s="14" t="s">
        <v>79</v>
      </c>
    </row>
    <row r="143" spans="1:65" s="2" customFormat="1" ht="24.2" customHeight="1">
      <c r="A143" s="33"/>
      <c r="B143" s="34"/>
      <c r="C143" s="180" t="s">
        <v>174</v>
      </c>
      <c r="D143" s="180" t="s">
        <v>140</v>
      </c>
      <c r="E143" s="181" t="s">
        <v>161</v>
      </c>
      <c r="F143" s="182" t="s">
        <v>162</v>
      </c>
      <c r="G143" s="183" t="s">
        <v>143</v>
      </c>
      <c r="H143" s="184">
        <v>1</v>
      </c>
      <c r="I143" s="185"/>
      <c r="J143" s="186"/>
      <c r="K143" s="187">
        <f>ROUND(P143*H143,2)</f>
        <v>0</v>
      </c>
      <c r="L143" s="182" t="s">
        <v>144</v>
      </c>
      <c r="M143" s="188"/>
      <c r="N143" s="189" t="s">
        <v>1</v>
      </c>
      <c r="O143" s="190" t="s">
        <v>42</v>
      </c>
      <c r="P143" s="191">
        <f>I143+J143</f>
        <v>0</v>
      </c>
      <c r="Q143" s="191">
        <f>ROUND(I143*H143,2)</f>
        <v>0</v>
      </c>
      <c r="R143" s="191">
        <f>ROUND(J143*H143,2)</f>
        <v>0</v>
      </c>
      <c r="S143" s="70"/>
      <c r="T143" s="192">
        <f>S143*H143</f>
        <v>0</v>
      </c>
      <c r="U143" s="192">
        <v>0</v>
      </c>
      <c r="V143" s="192">
        <f>U143*H143</f>
        <v>0</v>
      </c>
      <c r="W143" s="192">
        <v>0</v>
      </c>
      <c r="X143" s="192">
        <f>W143*H143</f>
        <v>0</v>
      </c>
      <c r="Y143" s="193" t="s">
        <v>1</v>
      </c>
      <c r="Z143" s="33"/>
      <c r="AA143" s="33"/>
      <c r="AB143" s="33"/>
      <c r="AC143" s="33"/>
      <c r="AD143" s="33"/>
      <c r="AE143" s="33"/>
      <c r="AR143" s="194" t="s">
        <v>152</v>
      </c>
      <c r="AT143" s="194" t="s">
        <v>140</v>
      </c>
      <c r="AU143" s="194" t="s">
        <v>79</v>
      </c>
      <c r="AY143" s="14" t="s">
        <v>146</v>
      </c>
      <c r="BE143" s="114">
        <f>IF(O143="základní",K143,0)</f>
        <v>0</v>
      </c>
      <c r="BF143" s="114">
        <f>IF(O143="snížená",K143,0)</f>
        <v>0</v>
      </c>
      <c r="BG143" s="114">
        <f>IF(O143="zákl. přenesená",K143,0)</f>
        <v>0</v>
      </c>
      <c r="BH143" s="114">
        <f>IF(O143="sníž. přenesená",K143,0)</f>
        <v>0</v>
      </c>
      <c r="BI143" s="114">
        <f>IF(O143="nulová",K143,0)</f>
        <v>0</v>
      </c>
      <c r="BJ143" s="14" t="s">
        <v>87</v>
      </c>
      <c r="BK143" s="114">
        <f>ROUND(P143*H143,2)</f>
        <v>0</v>
      </c>
      <c r="BL143" s="14" t="s">
        <v>152</v>
      </c>
      <c r="BM143" s="194" t="s">
        <v>175</v>
      </c>
    </row>
    <row r="144" spans="1:65" s="2" customFormat="1" ht="19.5">
      <c r="A144" s="33"/>
      <c r="B144" s="34"/>
      <c r="C144" s="35"/>
      <c r="D144" s="195" t="s">
        <v>149</v>
      </c>
      <c r="E144" s="35"/>
      <c r="F144" s="196" t="s">
        <v>162</v>
      </c>
      <c r="G144" s="35"/>
      <c r="H144" s="35"/>
      <c r="I144" s="166"/>
      <c r="J144" s="166"/>
      <c r="K144" s="35"/>
      <c r="L144" s="35"/>
      <c r="M144" s="36"/>
      <c r="N144" s="197"/>
      <c r="O144" s="198"/>
      <c r="P144" s="70"/>
      <c r="Q144" s="70"/>
      <c r="R144" s="70"/>
      <c r="S144" s="70"/>
      <c r="T144" s="70"/>
      <c r="U144" s="70"/>
      <c r="V144" s="70"/>
      <c r="W144" s="70"/>
      <c r="X144" s="70"/>
      <c r="Y144" s="71"/>
      <c r="Z144" s="33"/>
      <c r="AA144" s="33"/>
      <c r="AB144" s="33"/>
      <c r="AC144" s="33"/>
      <c r="AD144" s="33"/>
      <c r="AE144" s="33"/>
      <c r="AT144" s="14" t="s">
        <v>149</v>
      </c>
      <c r="AU144" s="14" t="s">
        <v>79</v>
      </c>
    </row>
    <row r="145" spans="1:65" s="2" customFormat="1" ht="24.2" customHeight="1">
      <c r="A145" s="33"/>
      <c r="B145" s="34"/>
      <c r="C145" s="180" t="s">
        <v>176</v>
      </c>
      <c r="D145" s="180" t="s">
        <v>140</v>
      </c>
      <c r="E145" s="181" t="s">
        <v>177</v>
      </c>
      <c r="F145" s="182" t="s">
        <v>178</v>
      </c>
      <c r="G145" s="183" t="s">
        <v>143</v>
      </c>
      <c r="H145" s="184">
        <v>1</v>
      </c>
      <c r="I145" s="185"/>
      <c r="J145" s="186"/>
      <c r="K145" s="187">
        <f>ROUND(P145*H145,2)</f>
        <v>0</v>
      </c>
      <c r="L145" s="182" t="s">
        <v>144</v>
      </c>
      <c r="M145" s="188"/>
      <c r="N145" s="189" t="s">
        <v>1</v>
      </c>
      <c r="O145" s="190" t="s">
        <v>42</v>
      </c>
      <c r="P145" s="191">
        <f>I145+J145</f>
        <v>0</v>
      </c>
      <c r="Q145" s="191">
        <f>ROUND(I145*H145,2)</f>
        <v>0</v>
      </c>
      <c r="R145" s="191">
        <f>ROUND(J145*H145,2)</f>
        <v>0</v>
      </c>
      <c r="S145" s="70"/>
      <c r="T145" s="192">
        <f>S145*H145</f>
        <v>0</v>
      </c>
      <c r="U145" s="192">
        <v>0</v>
      </c>
      <c r="V145" s="192">
        <f>U145*H145</f>
        <v>0</v>
      </c>
      <c r="W145" s="192">
        <v>0</v>
      </c>
      <c r="X145" s="192">
        <f>W145*H145</f>
        <v>0</v>
      </c>
      <c r="Y145" s="193" t="s">
        <v>1</v>
      </c>
      <c r="Z145" s="33"/>
      <c r="AA145" s="33"/>
      <c r="AB145" s="33"/>
      <c r="AC145" s="33"/>
      <c r="AD145" s="33"/>
      <c r="AE145" s="33"/>
      <c r="AR145" s="194" t="s">
        <v>152</v>
      </c>
      <c r="AT145" s="194" t="s">
        <v>140</v>
      </c>
      <c r="AU145" s="194" t="s">
        <v>79</v>
      </c>
      <c r="AY145" s="14" t="s">
        <v>146</v>
      </c>
      <c r="BE145" s="114">
        <f>IF(O145="základní",K145,0)</f>
        <v>0</v>
      </c>
      <c r="BF145" s="114">
        <f>IF(O145="snížená",K145,0)</f>
        <v>0</v>
      </c>
      <c r="BG145" s="114">
        <f>IF(O145="zákl. přenesená",K145,0)</f>
        <v>0</v>
      </c>
      <c r="BH145" s="114">
        <f>IF(O145="sníž. přenesená",K145,0)</f>
        <v>0</v>
      </c>
      <c r="BI145" s="114">
        <f>IF(O145="nulová",K145,0)</f>
        <v>0</v>
      </c>
      <c r="BJ145" s="14" t="s">
        <v>87</v>
      </c>
      <c r="BK145" s="114">
        <f>ROUND(P145*H145,2)</f>
        <v>0</v>
      </c>
      <c r="BL145" s="14" t="s">
        <v>152</v>
      </c>
      <c r="BM145" s="194" t="s">
        <v>179</v>
      </c>
    </row>
    <row r="146" spans="1:65" s="2" customFormat="1" ht="19.5">
      <c r="A146" s="33"/>
      <c r="B146" s="34"/>
      <c r="C146" s="35"/>
      <c r="D146" s="195" t="s">
        <v>149</v>
      </c>
      <c r="E146" s="35"/>
      <c r="F146" s="196" t="s">
        <v>178</v>
      </c>
      <c r="G146" s="35"/>
      <c r="H146" s="35"/>
      <c r="I146" s="166"/>
      <c r="J146" s="166"/>
      <c r="K146" s="35"/>
      <c r="L146" s="35"/>
      <c r="M146" s="36"/>
      <c r="N146" s="197"/>
      <c r="O146" s="198"/>
      <c r="P146" s="70"/>
      <c r="Q146" s="70"/>
      <c r="R146" s="70"/>
      <c r="S146" s="70"/>
      <c r="T146" s="70"/>
      <c r="U146" s="70"/>
      <c r="V146" s="70"/>
      <c r="W146" s="70"/>
      <c r="X146" s="70"/>
      <c r="Y146" s="71"/>
      <c r="Z146" s="33"/>
      <c r="AA146" s="33"/>
      <c r="AB146" s="33"/>
      <c r="AC146" s="33"/>
      <c r="AD146" s="33"/>
      <c r="AE146" s="33"/>
      <c r="AT146" s="14" t="s">
        <v>149</v>
      </c>
      <c r="AU146" s="14" t="s">
        <v>79</v>
      </c>
    </row>
    <row r="147" spans="1:65" s="2" customFormat="1" ht="24.2" customHeight="1">
      <c r="A147" s="33"/>
      <c r="B147" s="34"/>
      <c r="C147" s="180" t="s">
        <v>180</v>
      </c>
      <c r="D147" s="180" t="s">
        <v>140</v>
      </c>
      <c r="E147" s="181" t="s">
        <v>181</v>
      </c>
      <c r="F147" s="182" t="s">
        <v>182</v>
      </c>
      <c r="G147" s="183" t="s">
        <v>143</v>
      </c>
      <c r="H147" s="184">
        <v>1</v>
      </c>
      <c r="I147" s="185"/>
      <c r="J147" s="186"/>
      <c r="K147" s="187">
        <f>ROUND(P147*H147,2)</f>
        <v>0</v>
      </c>
      <c r="L147" s="182" t="s">
        <v>144</v>
      </c>
      <c r="M147" s="188"/>
      <c r="N147" s="189" t="s">
        <v>1</v>
      </c>
      <c r="O147" s="190" t="s">
        <v>42</v>
      </c>
      <c r="P147" s="191">
        <f>I147+J147</f>
        <v>0</v>
      </c>
      <c r="Q147" s="191">
        <f>ROUND(I147*H147,2)</f>
        <v>0</v>
      </c>
      <c r="R147" s="191">
        <f>ROUND(J147*H147,2)</f>
        <v>0</v>
      </c>
      <c r="S147" s="70"/>
      <c r="T147" s="192">
        <f>S147*H147</f>
        <v>0</v>
      </c>
      <c r="U147" s="192">
        <v>0</v>
      </c>
      <c r="V147" s="192">
        <f>U147*H147</f>
        <v>0</v>
      </c>
      <c r="W147" s="192">
        <v>0</v>
      </c>
      <c r="X147" s="192">
        <f>W147*H147</f>
        <v>0</v>
      </c>
      <c r="Y147" s="193" t="s">
        <v>1</v>
      </c>
      <c r="Z147" s="33"/>
      <c r="AA147" s="33"/>
      <c r="AB147" s="33"/>
      <c r="AC147" s="33"/>
      <c r="AD147" s="33"/>
      <c r="AE147" s="33"/>
      <c r="AR147" s="194" t="s">
        <v>152</v>
      </c>
      <c r="AT147" s="194" t="s">
        <v>140</v>
      </c>
      <c r="AU147" s="194" t="s">
        <v>79</v>
      </c>
      <c r="AY147" s="14" t="s">
        <v>146</v>
      </c>
      <c r="BE147" s="114">
        <f>IF(O147="základní",K147,0)</f>
        <v>0</v>
      </c>
      <c r="BF147" s="114">
        <f>IF(O147="snížená",K147,0)</f>
        <v>0</v>
      </c>
      <c r="BG147" s="114">
        <f>IF(O147="zákl. přenesená",K147,0)</f>
        <v>0</v>
      </c>
      <c r="BH147" s="114">
        <f>IF(O147="sníž. přenesená",K147,0)</f>
        <v>0</v>
      </c>
      <c r="BI147" s="114">
        <f>IF(O147="nulová",K147,0)</f>
        <v>0</v>
      </c>
      <c r="BJ147" s="14" t="s">
        <v>87</v>
      </c>
      <c r="BK147" s="114">
        <f>ROUND(P147*H147,2)</f>
        <v>0</v>
      </c>
      <c r="BL147" s="14" t="s">
        <v>152</v>
      </c>
      <c r="BM147" s="194" t="s">
        <v>183</v>
      </c>
    </row>
    <row r="148" spans="1:65" s="2" customFormat="1" ht="19.5">
      <c r="A148" s="33"/>
      <c r="B148" s="34"/>
      <c r="C148" s="35"/>
      <c r="D148" s="195" t="s">
        <v>149</v>
      </c>
      <c r="E148" s="35"/>
      <c r="F148" s="196" t="s">
        <v>182</v>
      </c>
      <c r="G148" s="35"/>
      <c r="H148" s="35"/>
      <c r="I148" s="166"/>
      <c r="J148" s="166"/>
      <c r="K148" s="35"/>
      <c r="L148" s="35"/>
      <c r="M148" s="36"/>
      <c r="N148" s="197"/>
      <c r="O148" s="198"/>
      <c r="P148" s="70"/>
      <c r="Q148" s="70"/>
      <c r="R148" s="70"/>
      <c r="S148" s="70"/>
      <c r="T148" s="70"/>
      <c r="U148" s="70"/>
      <c r="V148" s="70"/>
      <c r="W148" s="70"/>
      <c r="X148" s="70"/>
      <c r="Y148" s="71"/>
      <c r="Z148" s="33"/>
      <c r="AA148" s="33"/>
      <c r="AB148" s="33"/>
      <c r="AC148" s="33"/>
      <c r="AD148" s="33"/>
      <c r="AE148" s="33"/>
      <c r="AT148" s="14" t="s">
        <v>149</v>
      </c>
      <c r="AU148" s="14" t="s">
        <v>79</v>
      </c>
    </row>
    <row r="149" spans="1:65" s="2" customFormat="1" ht="24.2" customHeight="1">
      <c r="A149" s="33"/>
      <c r="B149" s="34"/>
      <c r="C149" s="180" t="s">
        <v>184</v>
      </c>
      <c r="D149" s="180" t="s">
        <v>140</v>
      </c>
      <c r="E149" s="181" t="s">
        <v>185</v>
      </c>
      <c r="F149" s="182" t="s">
        <v>186</v>
      </c>
      <c r="G149" s="183" t="s">
        <v>143</v>
      </c>
      <c r="H149" s="184">
        <v>3</v>
      </c>
      <c r="I149" s="185"/>
      <c r="J149" s="186"/>
      <c r="K149" s="187">
        <f>ROUND(P149*H149,2)</f>
        <v>0</v>
      </c>
      <c r="L149" s="182" t="s">
        <v>144</v>
      </c>
      <c r="M149" s="188"/>
      <c r="N149" s="189" t="s">
        <v>1</v>
      </c>
      <c r="O149" s="190" t="s">
        <v>42</v>
      </c>
      <c r="P149" s="191">
        <f>I149+J149</f>
        <v>0</v>
      </c>
      <c r="Q149" s="191">
        <f>ROUND(I149*H149,2)</f>
        <v>0</v>
      </c>
      <c r="R149" s="191">
        <f>ROUND(J149*H149,2)</f>
        <v>0</v>
      </c>
      <c r="S149" s="70"/>
      <c r="T149" s="192">
        <f>S149*H149</f>
        <v>0</v>
      </c>
      <c r="U149" s="192">
        <v>0</v>
      </c>
      <c r="V149" s="192">
        <f>U149*H149</f>
        <v>0</v>
      </c>
      <c r="W149" s="192">
        <v>0</v>
      </c>
      <c r="X149" s="192">
        <f>W149*H149</f>
        <v>0</v>
      </c>
      <c r="Y149" s="193" t="s">
        <v>1</v>
      </c>
      <c r="Z149" s="33"/>
      <c r="AA149" s="33"/>
      <c r="AB149" s="33"/>
      <c r="AC149" s="33"/>
      <c r="AD149" s="33"/>
      <c r="AE149" s="33"/>
      <c r="AR149" s="194" t="s">
        <v>152</v>
      </c>
      <c r="AT149" s="194" t="s">
        <v>140</v>
      </c>
      <c r="AU149" s="194" t="s">
        <v>79</v>
      </c>
      <c r="AY149" s="14" t="s">
        <v>146</v>
      </c>
      <c r="BE149" s="114">
        <f>IF(O149="základní",K149,0)</f>
        <v>0</v>
      </c>
      <c r="BF149" s="114">
        <f>IF(O149="snížená",K149,0)</f>
        <v>0</v>
      </c>
      <c r="BG149" s="114">
        <f>IF(O149="zákl. přenesená",K149,0)</f>
        <v>0</v>
      </c>
      <c r="BH149" s="114">
        <f>IF(O149="sníž. přenesená",K149,0)</f>
        <v>0</v>
      </c>
      <c r="BI149" s="114">
        <f>IF(O149="nulová",K149,0)</f>
        <v>0</v>
      </c>
      <c r="BJ149" s="14" t="s">
        <v>87</v>
      </c>
      <c r="BK149" s="114">
        <f>ROUND(P149*H149,2)</f>
        <v>0</v>
      </c>
      <c r="BL149" s="14" t="s">
        <v>152</v>
      </c>
      <c r="BM149" s="194" t="s">
        <v>187</v>
      </c>
    </row>
    <row r="150" spans="1:65" s="2" customFormat="1" ht="19.5">
      <c r="A150" s="33"/>
      <c r="B150" s="34"/>
      <c r="C150" s="35"/>
      <c r="D150" s="195" t="s">
        <v>149</v>
      </c>
      <c r="E150" s="35"/>
      <c r="F150" s="196" t="s">
        <v>186</v>
      </c>
      <c r="G150" s="35"/>
      <c r="H150" s="35"/>
      <c r="I150" s="166"/>
      <c r="J150" s="166"/>
      <c r="K150" s="35"/>
      <c r="L150" s="35"/>
      <c r="M150" s="36"/>
      <c r="N150" s="197"/>
      <c r="O150" s="198"/>
      <c r="P150" s="70"/>
      <c r="Q150" s="70"/>
      <c r="R150" s="70"/>
      <c r="S150" s="70"/>
      <c r="T150" s="70"/>
      <c r="U150" s="70"/>
      <c r="V150" s="70"/>
      <c r="W150" s="70"/>
      <c r="X150" s="70"/>
      <c r="Y150" s="71"/>
      <c r="Z150" s="33"/>
      <c r="AA150" s="33"/>
      <c r="AB150" s="33"/>
      <c r="AC150" s="33"/>
      <c r="AD150" s="33"/>
      <c r="AE150" s="33"/>
      <c r="AT150" s="14" t="s">
        <v>149</v>
      </c>
      <c r="AU150" s="14" t="s">
        <v>79</v>
      </c>
    </row>
    <row r="151" spans="1:65" s="2" customFormat="1" ht="24.2" customHeight="1">
      <c r="A151" s="33"/>
      <c r="B151" s="34"/>
      <c r="C151" s="180" t="s">
        <v>188</v>
      </c>
      <c r="D151" s="180" t="s">
        <v>140</v>
      </c>
      <c r="E151" s="181" t="s">
        <v>189</v>
      </c>
      <c r="F151" s="182" t="s">
        <v>190</v>
      </c>
      <c r="G151" s="183" t="s">
        <v>143</v>
      </c>
      <c r="H151" s="184">
        <v>1</v>
      </c>
      <c r="I151" s="185"/>
      <c r="J151" s="186"/>
      <c r="K151" s="187">
        <f>ROUND(P151*H151,2)</f>
        <v>0</v>
      </c>
      <c r="L151" s="182" t="s">
        <v>144</v>
      </c>
      <c r="M151" s="188"/>
      <c r="N151" s="189" t="s">
        <v>1</v>
      </c>
      <c r="O151" s="190" t="s">
        <v>42</v>
      </c>
      <c r="P151" s="191">
        <f>I151+J151</f>
        <v>0</v>
      </c>
      <c r="Q151" s="191">
        <f>ROUND(I151*H151,2)</f>
        <v>0</v>
      </c>
      <c r="R151" s="191">
        <f>ROUND(J151*H151,2)</f>
        <v>0</v>
      </c>
      <c r="S151" s="70"/>
      <c r="T151" s="192">
        <f>S151*H151</f>
        <v>0</v>
      </c>
      <c r="U151" s="192">
        <v>0</v>
      </c>
      <c r="V151" s="192">
        <f>U151*H151</f>
        <v>0</v>
      </c>
      <c r="W151" s="192">
        <v>0</v>
      </c>
      <c r="X151" s="192">
        <f>W151*H151</f>
        <v>0</v>
      </c>
      <c r="Y151" s="193" t="s">
        <v>1</v>
      </c>
      <c r="Z151" s="33"/>
      <c r="AA151" s="33"/>
      <c r="AB151" s="33"/>
      <c r="AC151" s="33"/>
      <c r="AD151" s="33"/>
      <c r="AE151" s="33"/>
      <c r="AR151" s="194" t="s">
        <v>152</v>
      </c>
      <c r="AT151" s="194" t="s">
        <v>140</v>
      </c>
      <c r="AU151" s="194" t="s">
        <v>79</v>
      </c>
      <c r="AY151" s="14" t="s">
        <v>146</v>
      </c>
      <c r="BE151" s="114">
        <f>IF(O151="základní",K151,0)</f>
        <v>0</v>
      </c>
      <c r="BF151" s="114">
        <f>IF(O151="snížená",K151,0)</f>
        <v>0</v>
      </c>
      <c r="BG151" s="114">
        <f>IF(O151="zákl. přenesená",K151,0)</f>
        <v>0</v>
      </c>
      <c r="BH151" s="114">
        <f>IF(O151="sníž. přenesená",K151,0)</f>
        <v>0</v>
      </c>
      <c r="BI151" s="114">
        <f>IF(O151="nulová",K151,0)</f>
        <v>0</v>
      </c>
      <c r="BJ151" s="14" t="s">
        <v>87</v>
      </c>
      <c r="BK151" s="114">
        <f>ROUND(P151*H151,2)</f>
        <v>0</v>
      </c>
      <c r="BL151" s="14" t="s">
        <v>152</v>
      </c>
      <c r="BM151" s="194" t="s">
        <v>191</v>
      </c>
    </row>
    <row r="152" spans="1:65" s="2" customFormat="1" ht="19.5">
      <c r="A152" s="33"/>
      <c r="B152" s="34"/>
      <c r="C152" s="35"/>
      <c r="D152" s="195" t="s">
        <v>149</v>
      </c>
      <c r="E152" s="35"/>
      <c r="F152" s="196" t="s">
        <v>190</v>
      </c>
      <c r="G152" s="35"/>
      <c r="H152" s="35"/>
      <c r="I152" s="166"/>
      <c r="J152" s="166"/>
      <c r="K152" s="35"/>
      <c r="L152" s="35"/>
      <c r="M152" s="36"/>
      <c r="N152" s="197"/>
      <c r="O152" s="198"/>
      <c r="P152" s="70"/>
      <c r="Q152" s="70"/>
      <c r="R152" s="70"/>
      <c r="S152" s="70"/>
      <c r="T152" s="70"/>
      <c r="U152" s="70"/>
      <c r="V152" s="70"/>
      <c r="W152" s="70"/>
      <c r="X152" s="70"/>
      <c r="Y152" s="71"/>
      <c r="Z152" s="33"/>
      <c r="AA152" s="33"/>
      <c r="AB152" s="33"/>
      <c r="AC152" s="33"/>
      <c r="AD152" s="33"/>
      <c r="AE152" s="33"/>
      <c r="AT152" s="14" t="s">
        <v>149</v>
      </c>
      <c r="AU152" s="14" t="s">
        <v>79</v>
      </c>
    </row>
    <row r="153" spans="1:65" s="2" customFormat="1" ht="24.2" customHeight="1">
      <c r="A153" s="33"/>
      <c r="B153" s="34"/>
      <c r="C153" s="180" t="s">
        <v>192</v>
      </c>
      <c r="D153" s="180" t="s">
        <v>140</v>
      </c>
      <c r="E153" s="181" t="s">
        <v>193</v>
      </c>
      <c r="F153" s="182" t="s">
        <v>194</v>
      </c>
      <c r="G153" s="183" t="s">
        <v>143</v>
      </c>
      <c r="H153" s="184">
        <v>4</v>
      </c>
      <c r="I153" s="185"/>
      <c r="J153" s="186"/>
      <c r="K153" s="187">
        <f>ROUND(P153*H153,2)</f>
        <v>0</v>
      </c>
      <c r="L153" s="182" t="s">
        <v>144</v>
      </c>
      <c r="M153" s="188"/>
      <c r="N153" s="189" t="s">
        <v>1</v>
      </c>
      <c r="O153" s="190" t="s">
        <v>42</v>
      </c>
      <c r="P153" s="191">
        <f>I153+J153</f>
        <v>0</v>
      </c>
      <c r="Q153" s="191">
        <f>ROUND(I153*H153,2)</f>
        <v>0</v>
      </c>
      <c r="R153" s="191">
        <f>ROUND(J153*H153,2)</f>
        <v>0</v>
      </c>
      <c r="S153" s="70"/>
      <c r="T153" s="192">
        <f>S153*H153</f>
        <v>0</v>
      </c>
      <c r="U153" s="192">
        <v>0</v>
      </c>
      <c r="V153" s="192">
        <f>U153*H153</f>
        <v>0</v>
      </c>
      <c r="W153" s="192">
        <v>0</v>
      </c>
      <c r="X153" s="192">
        <f>W153*H153</f>
        <v>0</v>
      </c>
      <c r="Y153" s="193" t="s">
        <v>1</v>
      </c>
      <c r="Z153" s="33"/>
      <c r="AA153" s="33"/>
      <c r="AB153" s="33"/>
      <c r="AC153" s="33"/>
      <c r="AD153" s="33"/>
      <c r="AE153" s="33"/>
      <c r="AR153" s="194" t="s">
        <v>152</v>
      </c>
      <c r="AT153" s="194" t="s">
        <v>140</v>
      </c>
      <c r="AU153" s="194" t="s">
        <v>79</v>
      </c>
      <c r="AY153" s="14" t="s">
        <v>146</v>
      </c>
      <c r="BE153" s="114">
        <f>IF(O153="základní",K153,0)</f>
        <v>0</v>
      </c>
      <c r="BF153" s="114">
        <f>IF(O153="snížená",K153,0)</f>
        <v>0</v>
      </c>
      <c r="BG153" s="114">
        <f>IF(O153="zákl. přenesená",K153,0)</f>
        <v>0</v>
      </c>
      <c r="BH153" s="114">
        <f>IF(O153="sníž. přenesená",K153,0)</f>
        <v>0</v>
      </c>
      <c r="BI153" s="114">
        <f>IF(O153="nulová",K153,0)</f>
        <v>0</v>
      </c>
      <c r="BJ153" s="14" t="s">
        <v>87</v>
      </c>
      <c r="BK153" s="114">
        <f>ROUND(P153*H153,2)</f>
        <v>0</v>
      </c>
      <c r="BL153" s="14" t="s">
        <v>152</v>
      </c>
      <c r="BM153" s="194" t="s">
        <v>195</v>
      </c>
    </row>
    <row r="154" spans="1:65" s="2" customFormat="1" ht="19.5">
      <c r="A154" s="33"/>
      <c r="B154" s="34"/>
      <c r="C154" s="35"/>
      <c r="D154" s="195" t="s">
        <v>149</v>
      </c>
      <c r="E154" s="35"/>
      <c r="F154" s="196" t="s">
        <v>194</v>
      </c>
      <c r="G154" s="35"/>
      <c r="H154" s="35"/>
      <c r="I154" s="166"/>
      <c r="J154" s="166"/>
      <c r="K154" s="35"/>
      <c r="L154" s="35"/>
      <c r="M154" s="36"/>
      <c r="N154" s="197"/>
      <c r="O154" s="198"/>
      <c r="P154" s="70"/>
      <c r="Q154" s="70"/>
      <c r="R154" s="70"/>
      <c r="S154" s="70"/>
      <c r="T154" s="70"/>
      <c r="U154" s="70"/>
      <c r="V154" s="70"/>
      <c r="W154" s="70"/>
      <c r="X154" s="70"/>
      <c r="Y154" s="71"/>
      <c r="Z154" s="33"/>
      <c r="AA154" s="33"/>
      <c r="AB154" s="33"/>
      <c r="AC154" s="33"/>
      <c r="AD154" s="33"/>
      <c r="AE154" s="33"/>
      <c r="AT154" s="14" t="s">
        <v>149</v>
      </c>
      <c r="AU154" s="14" t="s">
        <v>79</v>
      </c>
    </row>
    <row r="155" spans="1:65" s="2" customFormat="1" ht="24.2" customHeight="1">
      <c r="A155" s="33"/>
      <c r="B155" s="34"/>
      <c r="C155" s="180" t="s">
        <v>196</v>
      </c>
      <c r="D155" s="180" t="s">
        <v>140</v>
      </c>
      <c r="E155" s="181" t="s">
        <v>197</v>
      </c>
      <c r="F155" s="182" t="s">
        <v>198</v>
      </c>
      <c r="G155" s="183" t="s">
        <v>143</v>
      </c>
      <c r="H155" s="184">
        <v>2</v>
      </c>
      <c r="I155" s="185"/>
      <c r="J155" s="186"/>
      <c r="K155" s="187">
        <f>ROUND(P155*H155,2)</f>
        <v>0</v>
      </c>
      <c r="L155" s="182" t="s">
        <v>144</v>
      </c>
      <c r="M155" s="188"/>
      <c r="N155" s="189" t="s">
        <v>1</v>
      </c>
      <c r="O155" s="190" t="s">
        <v>42</v>
      </c>
      <c r="P155" s="191">
        <f>I155+J155</f>
        <v>0</v>
      </c>
      <c r="Q155" s="191">
        <f>ROUND(I155*H155,2)</f>
        <v>0</v>
      </c>
      <c r="R155" s="191">
        <f>ROUND(J155*H155,2)</f>
        <v>0</v>
      </c>
      <c r="S155" s="70"/>
      <c r="T155" s="192">
        <f>S155*H155</f>
        <v>0</v>
      </c>
      <c r="U155" s="192">
        <v>0</v>
      </c>
      <c r="V155" s="192">
        <f>U155*H155</f>
        <v>0</v>
      </c>
      <c r="W155" s="192">
        <v>0</v>
      </c>
      <c r="X155" s="192">
        <f>W155*H155</f>
        <v>0</v>
      </c>
      <c r="Y155" s="193" t="s">
        <v>1</v>
      </c>
      <c r="Z155" s="33"/>
      <c r="AA155" s="33"/>
      <c r="AB155" s="33"/>
      <c r="AC155" s="33"/>
      <c r="AD155" s="33"/>
      <c r="AE155" s="33"/>
      <c r="AR155" s="194" t="s">
        <v>152</v>
      </c>
      <c r="AT155" s="194" t="s">
        <v>140</v>
      </c>
      <c r="AU155" s="194" t="s">
        <v>79</v>
      </c>
      <c r="AY155" s="14" t="s">
        <v>146</v>
      </c>
      <c r="BE155" s="114">
        <f>IF(O155="základní",K155,0)</f>
        <v>0</v>
      </c>
      <c r="BF155" s="114">
        <f>IF(O155="snížená",K155,0)</f>
        <v>0</v>
      </c>
      <c r="BG155" s="114">
        <f>IF(O155="zákl. přenesená",K155,0)</f>
        <v>0</v>
      </c>
      <c r="BH155" s="114">
        <f>IF(O155="sníž. přenesená",K155,0)</f>
        <v>0</v>
      </c>
      <c r="BI155" s="114">
        <f>IF(O155="nulová",K155,0)</f>
        <v>0</v>
      </c>
      <c r="BJ155" s="14" t="s">
        <v>87</v>
      </c>
      <c r="BK155" s="114">
        <f>ROUND(P155*H155,2)</f>
        <v>0</v>
      </c>
      <c r="BL155" s="14" t="s">
        <v>152</v>
      </c>
      <c r="BM155" s="194" t="s">
        <v>199</v>
      </c>
    </row>
    <row r="156" spans="1:65" s="2" customFormat="1" ht="11.25">
      <c r="A156" s="33"/>
      <c r="B156" s="34"/>
      <c r="C156" s="35"/>
      <c r="D156" s="195" t="s">
        <v>149</v>
      </c>
      <c r="E156" s="35"/>
      <c r="F156" s="196" t="s">
        <v>198</v>
      </c>
      <c r="G156" s="35"/>
      <c r="H156" s="35"/>
      <c r="I156" s="166"/>
      <c r="J156" s="166"/>
      <c r="K156" s="35"/>
      <c r="L156" s="35"/>
      <c r="M156" s="36"/>
      <c r="N156" s="197"/>
      <c r="O156" s="198"/>
      <c r="P156" s="70"/>
      <c r="Q156" s="70"/>
      <c r="R156" s="70"/>
      <c r="S156" s="70"/>
      <c r="T156" s="70"/>
      <c r="U156" s="70"/>
      <c r="V156" s="70"/>
      <c r="W156" s="70"/>
      <c r="X156" s="70"/>
      <c r="Y156" s="71"/>
      <c r="Z156" s="33"/>
      <c r="AA156" s="33"/>
      <c r="AB156" s="33"/>
      <c r="AC156" s="33"/>
      <c r="AD156" s="33"/>
      <c r="AE156" s="33"/>
      <c r="AT156" s="14" t="s">
        <v>149</v>
      </c>
      <c r="AU156" s="14" t="s">
        <v>79</v>
      </c>
    </row>
    <row r="157" spans="1:65" s="2" customFormat="1" ht="37.9" customHeight="1">
      <c r="A157" s="33"/>
      <c r="B157" s="34"/>
      <c r="C157" s="180" t="s">
        <v>200</v>
      </c>
      <c r="D157" s="180" t="s">
        <v>140</v>
      </c>
      <c r="E157" s="181" t="s">
        <v>201</v>
      </c>
      <c r="F157" s="182" t="s">
        <v>202</v>
      </c>
      <c r="G157" s="183" t="s">
        <v>143</v>
      </c>
      <c r="H157" s="184">
        <v>1</v>
      </c>
      <c r="I157" s="185"/>
      <c r="J157" s="186"/>
      <c r="K157" s="187">
        <f>ROUND(P157*H157,2)</f>
        <v>0</v>
      </c>
      <c r="L157" s="182" t="s">
        <v>144</v>
      </c>
      <c r="M157" s="188"/>
      <c r="N157" s="189" t="s">
        <v>1</v>
      </c>
      <c r="O157" s="190" t="s">
        <v>42</v>
      </c>
      <c r="P157" s="191">
        <f>I157+J157</f>
        <v>0</v>
      </c>
      <c r="Q157" s="191">
        <f>ROUND(I157*H157,2)</f>
        <v>0</v>
      </c>
      <c r="R157" s="191">
        <f>ROUND(J157*H157,2)</f>
        <v>0</v>
      </c>
      <c r="S157" s="70"/>
      <c r="T157" s="192">
        <f>S157*H157</f>
        <v>0</v>
      </c>
      <c r="U157" s="192">
        <v>0</v>
      </c>
      <c r="V157" s="192">
        <f>U157*H157</f>
        <v>0</v>
      </c>
      <c r="W157" s="192">
        <v>0</v>
      </c>
      <c r="X157" s="192">
        <f>W157*H157</f>
        <v>0</v>
      </c>
      <c r="Y157" s="193" t="s">
        <v>1</v>
      </c>
      <c r="Z157" s="33"/>
      <c r="AA157" s="33"/>
      <c r="AB157" s="33"/>
      <c r="AC157" s="33"/>
      <c r="AD157" s="33"/>
      <c r="AE157" s="33"/>
      <c r="AR157" s="194" t="s">
        <v>152</v>
      </c>
      <c r="AT157" s="194" t="s">
        <v>140</v>
      </c>
      <c r="AU157" s="194" t="s">
        <v>79</v>
      </c>
      <c r="AY157" s="14" t="s">
        <v>146</v>
      </c>
      <c r="BE157" s="114">
        <f>IF(O157="základní",K157,0)</f>
        <v>0</v>
      </c>
      <c r="BF157" s="114">
        <f>IF(O157="snížená",K157,0)</f>
        <v>0</v>
      </c>
      <c r="BG157" s="114">
        <f>IF(O157="zákl. přenesená",K157,0)</f>
        <v>0</v>
      </c>
      <c r="BH157" s="114">
        <f>IF(O157="sníž. přenesená",K157,0)</f>
        <v>0</v>
      </c>
      <c r="BI157" s="114">
        <f>IF(O157="nulová",K157,0)</f>
        <v>0</v>
      </c>
      <c r="BJ157" s="14" t="s">
        <v>87</v>
      </c>
      <c r="BK157" s="114">
        <f>ROUND(P157*H157,2)</f>
        <v>0</v>
      </c>
      <c r="BL157" s="14" t="s">
        <v>152</v>
      </c>
      <c r="BM157" s="194" t="s">
        <v>203</v>
      </c>
    </row>
    <row r="158" spans="1:65" s="2" customFormat="1" ht="19.5">
      <c r="A158" s="33"/>
      <c r="B158" s="34"/>
      <c r="C158" s="35"/>
      <c r="D158" s="195" t="s">
        <v>149</v>
      </c>
      <c r="E158" s="35"/>
      <c r="F158" s="196" t="s">
        <v>202</v>
      </c>
      <c r="G158" s="35"/>
      <c r="H158" s="35"/>
      <c r="I158" s="166"/>
      <c r="J158" s="166"/>
      <c r="K158" s="35"/>
      <c r="L158" s="35"/>
      <c r="M158" s="36"/>
      <c r="N158" s="197"/>
      <c r="O158" s="198"/>
      <c r="P158" s="70"/>
      <c r="Q158" s="70"/>
      <c r="R158" s="70"/>
      <c r="S158" s="70"/>
      <c r="T158" s="70"/>
      <c r="U158" s="70"/>
      <c r="V158" s="70"/>
      <c r="W158" s="70"/>
      <c r="X158" s="70"/>
      <c r="Y158" s="71"/>
      <c r="Z158" s="33"/>
      <c r="AA158" s="33"/>
      <c r="AB158" s="33"/>
      <c r="AC158" s="33"/>
      <c r="AD158" s="33"/>
      <c r="AE158" s="33"/>
      <c r="AT158" s="14" t="s">
        <v>149</v>
      </c>
      <c r="AU158" s="14" t="s">
        <v>79</v>
      </c>
    </row>
    <row r="159" spans="1:65" s="2" customFormat="1" ht="24.2" customHeight="1">
      <c r="A159" s="33"/>
      <c r="B159" s="34"/>
      <c r="C159" s="180" t="s">
        <v>204</v>
      </c>
      <c r="D159" s="180" t="s">
        <v>140</v>
      </c>
      <c r="E159" s="181" t="s">
        <v>205</v>
      </c>
      <c r="F159" s="182" t="s">
        <v>206</v>
      </c>
      <c r="G159" s="183" t="s">
        <v>143</v>
      </c>
      <c r="H159" s="184">
        <v>1</v>
      </c>
      <c r="I159" s="185"/>
      <c r="J159" s="186"/>
      <c r="K159" s="187">
        <f>ROUND(P159*H159,2)</f>
        <v>0</v>
      </c>
      <c r="L159" s="182" t="s">
        <v>144</v>
      </c>
      <c r="M159" s="188"/>
      <c r="N159" s="189" t="s">
        <v>1</v>
      </c>
      <c r="O159" s="190" t="s">
        <v>42</v>
      </c>
      <c r="P159" s="191">
        <f>I159+J159</f>
        <v>0</v>
      </c>
      <c r="Q159" s="191">
        <f>ROUND(I159*H159,2)</f>
        <v>0</v>
      </c>
      <c r="R159" s="191">
        <f>ROUND(J159*H159,2)</f>
        <v>0</v>
      </c>
      <c r="S159" s="70"/>
      <c r="T159" s="192">
        <f>S159*H159</f>
        <v>0</v>
      </c>
      <c r="U159" s="192">
        <v>0</v>
      </c>
      <c r="V159" s="192">
        <f>U159*H159</f>
        <v>0</v>
      </c>
      <c r="W159" s="192">
        <v>0</v>
      </c>
      <c r="X159" s="192">
        <f>W159*H159</f>
        <v>0</v>
      </c>
      <c r="Y159" s="193" t="s">
        <v>1</v>
      </c>
      <c r="Z159" s="33"/>
      <c r="AA159" s="33"/>
      <c r="AB159" s="33"/>
      <c r="AC159" s="33"/>
      <c r="AD159" s="33"/>
      <c r="AE159" s="33"/>
      <c r="AR159" s="194" t="s">
        <v>152</v>
      </c>
      <c r="AT159" s="194" t="s">
        <v>140</v>
      </c>
      <c r="AU159" s="194" t="s">
        <v>79</v>
      </c>
      <c r="AY159" s="14" t="s">
        <v>146</v>
      </c>
      <c r="BE159" s="114">
        <f>IF(O159="základní",K159,0)</f>
        <v>0</v>
      </c>
      <c r="BF159" s="114">
        <f>IF(O159="snížená",K159,0)</f>
        <v>0</v>
      </c>
      <c r="BG159" s="114">
        <f>IF(O159="zákl. přenesená",K159,0)</f>
        <v>0</v>
      </c>
      <c r="BH159" s="114">
        <f>IF(O159="sníž. přenesená",K159,0)</f>
        <v>0</v>
      </c>
      <c r="BI159" s="114">
        <f>IF(O159="nulová",K159,0)</f>
        <v>0</v>
      </c>
      <c r="BJ159" s="14" t="s">
        <v>87</v>
      </c>
      <c r="BK159" s="114">
        <f>ROUND(P159*H159,2)</f>
        <v>0</v>
      </c>
      <c r="BL159" s="14" t="s">
        <v>152</v>
      </c>
      <c r="BM159" s="194" t="s">
        <v>207</v>
      </c>
    </row>
    <row r="160" spans="1:65" s="2" customFormat="1" ht="19.5">
      <c r="A160" s="33"/>
      <c r="B160" s="34"/>
      <c r="C160" s="35"/>
      <c r="D160" s="195" t="s">
        <v>149</v>
      </c>
      <c r="E160" s="35"/>
      <c r="F160" s="196" t="s">
        <v>206</v>
      </c>
      <c r="G160" s="35"/>
      <c r="H160" s="35"/>
      <c r="I160" s="166"/>
      <c r="J160" s="166"/>
      <c r="K160" s="35"/>
      <c r="L160" s="35"/>
      <c r="M160" s="36"/>
      <c r="N160" s="197"/>
      <c r="O160" s="198"/>
      <c r="P160" s="70"/>
      <c r="Q160" s="70"/>
      <c r="R160" s="70"/>
      <c r="S160" s="70"/>
      <c r="T160" s="70"/>
      <c r="U160" s="70"/>
      <c r="V160" s="70"/>
      <c r="W160" s="70"/>
      <c r="X160" s="70"/>
      <c r="Y160" s="71"/>
      <c r="Z160" s="33"/>
      <c r="AA160" s="33"/>
      <c r="AB160" s="33"/>
      <c r="AC160" s="33"/>
      <c r="AD160" s="33"/>
      <c r="AE160" s="33"/>
      <c r="AT160" s="14" t="s">
        <v>149</v>
      </c>
      <c r="AU160" s="14" t="s">
        <v>79</v>
      </c>
    </row>
    <row r="161" spans="1:65" s="2" customFormat="1" ht="24.2" customHeight="1">
      <c r="A161" s="33"/>
      <c r="B161" s="34"/>
      <c r="C161" s="180" t="s">
        <v>208</v>
      </c>
      <c r="D161" s="180" t="s">
        <v>140</v>
      </c>
      <c r="E161" s="181" t="s">
        <v>209</v>
      </c>
      <c r="F161" s="182" t="s">
        <v>210</v>
      </c>
      <c r="G161" s="183" t="s">
        <v>143</v>
      </c>
      <c r="H161" s="184">
        <v>1</v>
      </c>
      <c r="I161" s="185"/>
      <c r="J161" s="186"/>
      <c r="K161" s="187">
        <f>ROUND(P161*H161,2)</f>
        <v>0</v>
      </c>
      <c r="L161" s="182" t="s">
        <v>144</v>
      </c>
      <c r="M161" s="188"/>
      <c r="N161" s="189" t="s">
        <v>1</v>
      </c>
      <c r="O161" s="190" t="s">
        <v>42</v>
      </c>
      <c r="P161" s="191">
        <f>I161+J161</f>
        <v>0</v>
      </c>
      <c r="Q161" s="191">
        <f>ROUND(I161*H161,2)</f>
        <v>0</v>
      </c>
      <c r="R161" s="191">
        <f>ROUND(J161*H161,2)</f>
        <v>0</v>
      </c>
      <c r="S161" s="70"/>
      <c r="T161" s="192">
        <f>S161*H161</f>
        <v>0</v>
      </c>
      <c r="U161" s="192">
        <v>0</v>
      </c>
      <c r="V161" s="192">
        <f>U161*H161</f>
        <v>0</v>
      </c>
      <c r="W161" s="192">
        <v>0</v>
      </c>
      <c r="X161" s="192">
        <f>W161*H161</f>
        <v>0</v>
      </c>
      <c r="Y161" s="193" t="s">
        <v>1</v>
      </c>
      <c r="Z161" s="33"/>
      <c r="AA161" s="33"/>
      <c r="AB161" s="33"/>
      <c r="AC161" s="33"/>
      <c r="AD161" s="33"/>
      <c r="AE161" s="33"/>
      <c r="AR161" s="194" t="s">
        <v>152</v>
      </c>
      <c r="AT161" s="194" t="s">
        <v>140</v>
      </c>
      <c r="AU161" s="194" t="s">
        <v>79</v>
      </c>
      <c r="AY161" s="14" t="s">
        <v>146</v>
      </c>
      <c r="BE161" s="114">
        <f>IF(O161="základní",K161,0)</f>
        <v>0</v>
      </c>
      <c r="BF161" s="114">
        <f>IF(O161="snížená",K161,0)</f>
        <v>0</v>
      </c>
      <c r="BG161" s="114">
        <f>IF(O161="zákl. přenesená",K161,0)</f>
        <v>0</v>
      </c>
      <c r="BH161" s="114">
        <f>IF(O161="sníž. přenesená",K161,0)</f>
        <v>0</v>
      </c>
      <c r="BI161" s="114">
        <f>IF(O161="nulová",K161,0)</f>
        <v>0</v>
      </c>
      <c r="BJ161" s="14" t="s">
        <v>87</v>
      </c>
      <c r="BK161" s="114">
        <f>ROUND(P161*H161,2)</f>
        <v>0</v>
      </c>
      <c r="BL161" s="14" t="s">
        <v>152</v>
      </c>
      <c r="BM161" s="194" t="s">
        <v>211</v>
      </c>
    </row>
    <row r="162" spans="1:65" s="2" customFormat="1" ht="11.25">
      <c r="A162" s="33"/>
      <c r="B162" s="34"/>
      <c r="C162" s="35"/>
      <c r="D162" s="195" t="s">
        <v>149</v>
      </c>
      <c r="E162" s="35"/>
      <c r="F162" s="196" t="s">
        <v>210</v>
      </c>
      <c r="G162" s="35"/>
      <c r="H162" s="35"/>
      <c r="I162" s="166"/>
      <c r="J162" s="166"/>
      <c r="K162" s="35"/>
      <c r="L162" s="35"/>
      <c r="M162" s="36"/>
      <c r="N162" s="197"/>
      <c r="O162" s="198"/>
      <c r="P162" s="70"/>
      <c r="Q162" s="70"/>
      <c r="R162" s="70"/>
      <c r="S162" s="70"/>
      <c r="T162" s="70"/>
      <c r="U162" s="70"/>
      <c r="V162" s="70"/>
      <c r="W162" s="70"/>
      <c r="X162" s="70"/>
      <c r="Y162" s="71"/>
      <c r="Z162" s="33"/>
      <c r="AA162" s="33"/>
      <c r="AB162" s="33"/>
      <c r="AC162" s="33"/>
      <c r="AD162" s="33"/>
      <c r="AE162" s="33"/>
      <c r="AT162" s="14" t="s">
        <v>149</v>
      </c>
      <c r="AU162" s="14" t="s">
        <v>79</v>
      </c>
    </row>
    <row r="163" spans="1:65" s="2" customFormat="1" ht="24.2" customHeight="1">
      <c r="A163" s="33"/>
      <c r="B163" s="34"/>
      <c r="C163" s="180" t="s">
        <v>212</v>
      </c>
      <c r="D163" s="180" t="s">
        <v>140</v>
      </c>
      <c r="E163" s="181" t="s">
        <v>213</v>
      </c>
      <c r="F163" s="182" t="s">
        <v>214</v>
      </c>
      <c r="G163" s="183" t="s">
        <v>143</v>
      </c>
      <c r="H163" s="184">
        <v>2</v>
      </c>
      <c r="I163" s="185"/>
      <c r="J163" s="186"/>
      <c r="K163" s="187">
        <f>ROUND(P163*H163,2)</f>
        <v>0</v>
      </c>
      <c r="L163" s="182" t="s">
        <v>144</v>
      </c>
      <c r="M163" s="188"/>
      <c r="N163" s="189" t="s">
        <v>1</v>
      </c>
      <c r="O163" s="190" t="s">
        <v>42</v>
      </c>
      <c r="P163" s="191">
        <f>I163+J163</f>
        <v>0</v>
      </c>
      <c r="Q163" s="191">
        <f>ROUND(I163*H163,2)</f>
        <v>0</v>
      </c>
      <c r="R163" s="191">
        <f>ROUND(J163*H163,2)</f>
        <v>0</v>
      </c>
      <c r="S163" s="70"/>
      <c r="T163" s="192">
        <f>S163*H163</f>
        <v>0</v>
      </c>
      <c r="U163" s="192">
        <v>0</v>
      </c>
      <c r="V163" s="192">
        <f>U163*H163</f>
        <v>0</v>
      </c>
      <c r="W163" s="192">
        <v>0</v>
      </c>
      <c r="X163" s="192">
        <f>W163*H163</f>
        <v>0</v>
      </c>
      <c r="Y163" s="193" t="s">
        <v>1</v>
      </c>
      <c r="Z163" s="33"/>
      <c r="AA163" s="33"/>
      <c r="AB163" s="33"/>
      <c r="AC163" s="33"/>
      <c r="AD163" s="33"/>
      <c r="AE163" s="33"/>
      <c r="AR163" s="194" t="s">
        <v>152</v>
      </c>
      <c r="AT163" s="194" t="s">
        <v>140</v>
      </c>
      <c r="AU163" s="194" t="s">
        <v>79</v>
      </c>
      <c r="AY163" s="14" t="s">
        <v>146</v>
      </c>
      <c r="BE163" s="114">
        <f>IF(O163="základní",K163,0)</f>
        <v>0</v>
      </c>
      <c r="BF163" s="114">
        <f>IF(O163="snížená",K163,0)</f>
        <v>0</v>
      </c>
      <c r="BG163" s="114">
        <f>IF(O163="zákl. přenesená",K163,0)</f>
        <v>0</v>
      </c>
      <c r="BH163" s="114">
        <f>IF(O163="sníž. přenesená",K163,0)</f>
        <v>0</v>
      </c>
      <c r="BI163" s="114">
        <f>IF(O163="nulová",K163,0)</f>
        <v>0</v>
      </c>
      <c r="BJ163" s="14" t="s">
        <v>87</v>
      </c>
      <c r="BK163" s="114">
        <f>ROUND(P163*H163,2)</f>
        <v>0</v>
      </c>
      <c r="BL163" s="14" t="s">
        <v>152</v>
      </c>
      <c r="BM163" s="194" t="s">
        <v>215</v>
      </c>
    </row>
    <row r="164" spans="1:65" s="2" customFormat="1" ht="11.25">
      <c r="A164" s="33"/>
      <c r="B164" s="34"/>
      <c r="C164" s="35"/>
      <c r="D164" s="195" t="s">
        <v>149</v>
      </c>
      <c r="E164" s="35"/>
      <c r="F164" s="196" t="s">
        <v>214</v>
      </c>
      <c r="G164" s="35"/>
      <c r="H164" s="35"/>
      <c r="I164" s="166"/>
      <c r="J164" s="166"/>
      <c r="K164" s="35"/>
      <c r="L164" s="35"/>
      <c r="M164" s="36"/>
      <c r="N164" s="197"/>
      <c r="O164" s="198"/>
      <c r="P164" s="70"/>
      <c r="Q164" s="70"/>
      <c r="R164" s="70"/>
      <c r="S164" s="70"/>
      <c r="T164" s="70"/>
      <c r="U164" s="70"/>
      <c r="V164" s="70"/>
      <c r="W164" s="70"/>
      <c r="X164" s="70"/>
      <c r="Y164" s="71"/>
      <c r="Z164" s="33"/>
      <c r="AA164" s="33"/>
      <c r="AB164" s="33"/>
      <c r="AC164" s="33"/>
      <c r="AD164" s="33"/>
      <c r="AE164" s="33"/>
      <c r="AT164" s="14" t="s">
        <v>149</v>
      </c>
      <c r="AU164" s="14" t="s">
        <v>79</v>
      </c>
    </row>
    <row r="165" spans="1:65" s="2" customFormat="1" ht="24.2" customHeight="1">
      <c r="A165" s="33"/>
      <c r="B165" s="34"/>
      <c r="C165" s="180" t="s">
        <v>216</v>
      </c>
      <c r="D165" s="180" t="s">
        <v>140</v>
      </c>
      <c r="E165" s="181" t="s">
        <v>217</v>
      </c>
      <c r="F165" s="182" t="s">
        <v>218</v>
      </c>
      <c r="G165" s="183" t="s">
        <v>143</v>
      </c>
      <c r="H165" s="184">
        <v>1</v>
      </c>
      <c r="I165" s="185"/>
      <c r="J165" s="186"/>
      <c r="K165" s="187">
        <f>ROUND(P165*H165,2)</f>
        <v>0</v>
      </c>
      <c r="L165" s="182" t="s">
        <v>144</v>
      </c>
      <c r="M165" s="188"/>
      <c r="N165" s="189" t="s">
        <v>1</v>
      </c>
      <c r="O165" s="190" t="s">
        <v>42</v>
      </c>
      <c r="P165" s="191">
        <f>I165+J165</f>
        <v>0</v>
      </c>
      <c r="Q165" s="191">
        <f>ROUND(I165*H165,2)</f>
        <v>0</v>
      </c>
      <c r="R165" s="191">
        <f>ROUND(J165*H165,2)</f>
        <v>0</v>
      </c>
      <c r="S165" s="70"/>
      <c r="T165" s="192">
        <f>S165*H165</f>
        <v>0</v>
      </c>
      <c r="U165" s="192">
        <v>0</v>
      </c>
      <c r="V165" s="192">
        <f>U165*H165</f>
        <v>0</v>
      </c>
      <c r="W165" s="192">
        <v>0</v>
      </c>
      <c r="X165" s="192">
        <f>W165*H165</f>
        <v>0</v>
      </c>
      <c r="Y165" s="193" t="s">
        <v>1</v>
      </c>
      <c r="Z165" s="33"/>
      <c r="AA165" s="33"/>
      <c r="AB165" s="33"/>
      <c r="AC165" s="33"/>
      <c r="AD165" s="33"/>
      <c r="AE165" s="33"/>
      <c r="AR165" s="194" t="s">
        <v>152</v>
      </c>
      <c r="AT165" s="194" t="s">
        <v>140</v>
      </c>
      <c r="AU165" s="194" t="s">
        <v>79</v>
      </c>
      <c r="AY165" s="14" t="s">
        <v>146</v>
      </c>
      <c r="BE165" s="114">
        <f>IF(O165="základní",K165,0)</f>
        <v>0</v>
      </c>
      <c r="BF165" s="114">
        <f>IF(O165="snížená",K165,0)</f>
        <v>0</v>
      </c>
      <c r="BG165" s="114">
        <f>IF(O165="zákl. přenesená",K165,0)</f>
        <v>0</v>
      </c>
      <c r="BH165" s="114">
        <f>IF(O165="sníž. přenesená",K165,0)</f>
        <v>0</v>
      </c>
      <c r="BI165" s="114">
        <f>IF(O165="nulová",K165,0)</f>
        <v>0</v>
      </c>
      <c r="BJ165" s="14" t="s">
        <v>87</v>
      </c>
      <c r="BK165" s="114">
        <f>ROUND(P165*H165,2)</f>
        <v>0</v>
      </c>
      <c r="BL165" s="14" t="s">
        <v>152</v>
      </c>
      <c r="BM165" s="194" t="s">
        <v>219</v>
      </c>
    </row>
    <row r="166" spans="1:65" s="2" customFormat="1" ht="11.25">
      <c r="A166" s="33"/>
      <c r="B166" s="34"/>
      <c r="C166" s="35"/>
      <c r="D166" s="195" t="s">
        <v>149</v>
      </c>
      <c r="E166" s="35"/>
      <c r="F166" s="196" t="s">
        <v>218</v>
      </c>
      <c r="G166" s="35"/>
      <c r="H166" s="35"/>
      <c r="I166" s="166"/>
      <c r="J166" s="166"/>
      <c r="K166" s="35"/>
      <c r="L166" s="35"/>
      <c r="M166" s="36"/>
      <c r="N166" s="197"/>
      <c r="O166" s="198"/>
      <c r="P166" s="70"/>
      <c r="Q166" s="70"/>
      <c r="R166" s="70"/>
      <c r="S166" s="70"/>
      <c r="T166" s="70"/>
      <c r="U166" s="70"/>
      <c r="V166" s="70"/>
      <c r="W166" s="70"/>
      <c r="X166" s="70"/>
      <c r="Y166" s="71"/>
      <c r="Z166" s="33"/>
      <c r="AA166" s="33"/>
      <c r="AB166" s="33"/>
      <c r="AC166" s="33"/>
      <c r="AD166" s="33"/>
      <c r="AE166" s="33"/>
      <c r="AT166" s="14" t="s">
        <v>149</v>
      </c>
      <c r="AU166" s="14" t="s">
        <v>79</v>
      </c>
    </row>
    <row r="167" spans="1:65" s="2" customFormat="1" ht="24.2" customHeight="1">
      <c r="A167" s="33"/>
      <c r="B167" s="34"/>
      <c r="C167" s="180" t="s">
        <v>220</v>
      </c>
      <c r="D167" s="180" t="s">
        <v>140</v>
      </c>
      <c r="E167" s="181" t="s">
        <v>221</v>
      </c>
      <c r="F167" s="182" t="s">
        <v>222</v>
      </c>
      <c r="G167" s="183" t="s">
        <v>143</v>
      </c>
      <c r="H167" s="184">
        <v>1</v>
      </c>
      <c r="I167" s="185"/>
      <c r="J167" s="186"/>
      <c r="K167" s="187">
        <f>ROUND(P167*H167,2)</f>
        <v>0</v>
      </c>
      <c r="L167" s="182" t="s">
        <v>144</v>
      </c>
      <c r="M167" s="188"/>
      <c r="N167" s="189" t="s">
        <v>1</v>
      </c>
      <c r="O167" s="190" t="s">
        <v>42</v>
      </c>
      <c r="P167" s="191">
        <f>I167+J167</f>
        <v>0</v>
      </c>
      <c r="Q167" s="191">
        <f>ROUND(I167*H167,2)</f>
        <v>0</v>
      </c>
      <c r="R167" s="191">
        <f>ROUND(J167*H167,2)</f>
        <v>0</v>
      </c>
      <c r="S167" s="70"/>
      <c r="T167" s="192">
        <f>S167*H167</f>
        <v>0</v>
      </c>
      <c r="U167" s="192">
        <v>0</v>
      </c>
      <c r="V167" s="192">
        <f>U167*H167</f>
        <v>0</v>
      </c>
      <c r="W167" s="192">
        <v>0</v>
      </c>
      <c r="X167" s="192">
        <f>W167*H167</f>
        <v>0</v>
      </c>
      <c r="Y167" s="193" t="s">
        <v>1</v>
      </c>
      <c r="Z167" s="33"/>
      <c r="AA167" s="33"/>
      <c r="AB167" s="33"/>
      <c r="AC167" s="33"/>
      <c r="AD167" s="33"/>
      <c r="AE167" s="33"/>
      <c r="AR167" s="194" t="s">
        <v>152</v>
      </c>
      <c r="AT167" s="194" t="s">
        <v>140</v>
      </c>
      <c r="AU167" s="194" t="s">
        <v>79</v>
      </c>
      <c r="AY167" s="14" t="s">
        <v>146</v>
      </c>
      <c r="BE167" s="114">
        <f>IF(O167="základní",K167,0)</f>
        <v>0</v>
      </c>
      <c r="BF167" s="114">
        <f>IF(O167="snížená",K167,0)</f>
        <v>0</v>
      </c>
      <c r="BG167" s="114">
        <f>IF(O167="zákl. přenesená",K167,0)</f>
        <v>0</v>
      </c>
      <c r="BH167" s="114">
        <f>IF(O167="sníž. přenesená",K167,0)</f>
        <v>0</v>
      </c>
      <c r="BI167" s="114">
        <f>IF(O167="nulová",K167,0)</f>
        <v>0</v>
      </c>
      <c r="BJ167" s="14" t="s">
        <v>87</v>
      </c>
      <c r="BK167" s="114">
        <f>ROUND(P167*H167,2)</f>
        <v>0</v>
      </c>
      <c r="BL167" s="14" t="s">
        <v>152</v>
      </c>
      <c r="BM167" s="194" t="s">
        <v>223</v>
      </c>
    </row>
    <row r="168" spans="1:65" s="2" customFormat="1" ht="11.25">
      <c r="A168" s="33"/>
      <c r="B168" s="34"/>
      <c r="C168" s="35"/>
      <c r="D168" s="195" t="s">
        <v>149</v>
      </c>
      <c r="E168" s="35"/>
      <c r="F168" s="196" t="s">
        <v>222</v>
      </c>
      <c r="G168" s="35"/>
      <c r="H168" s="35"/>
      <c r="I168" s="166"/>
      <c r="J168" s="166"/>
      <c r="K168" s="35"/>
      <c r="L168" s="35"/>
      <c r="M168" s="36"/>
      <c r="N168" s="197"/>
      <c r="O168" s="198"/>
      <c r="P168" s="70"/>
      <c r="Q168" s="70"/>
      <c r="R168" s="70"/>
      <c r="S168" s="70"/>
      <c r="T168" s="70"/>
      <c r="U168" s="70"/>
      <c r="V168" s="70"/>
      <c r="W168" s="70"/>
      <c r="X168" s="70"/>
      <c r="Y168" s="71"/>
      <c r="Z168" s="33"/>
      <c r="AA168" s="33"/>
      <c r="AB168" s="33"/>
      <c r="AC168" s="33"/>
      <c r="AD168" s="33"/>
      <c r="AE168" s="33"/>
      <c r="AT168" s="14" t="s">
        <v>149</v>
      </c>
      <c r="AU168" s="14" t="s">
        <v>79</v>
      </c>
    </row>
    <row r="169" spans="1:65" s="2" customFormat="1" ht="24.2" customHeight="1">
      <c r="A169" s="33"/>
      <c r="B169" s="34"/>
      <c r="C169" s="180" t="s">
        <v>224</v>
      </c>
      <c r="D169" s="180" t="s">
        <v>140</v>
      </c>
      <c r="E169" s="181" t="s">
        <v>225</v>
      </c>
      <c r="F169" s="182" t="s">
        <v>226</v>
      </c>
      <c r="G169" s="183" t="s">
        <v>143</v>
      </c>
      <c r="H169" s="184">
        <v>1</v>
      </c>
      <c r="I169" s="185"/>
      <c r="J169" s="186"/>
      <c r="K169" s="187">
        <f>ROUND(P169*H169,2)</f>
        <v>0</v>
      </c>
      <c r="L169" s="182" t="s">
        <v>144</v>
      </c>
      <c r="M169" s="188"/>
      <c r="N169" s="189" t="s">
        <v>1</v>
      </c>
      <c r="O169" s="190" t="s">
        <v>42</v>
      </c>
      <c r="P169" s="191">
        <f>I169+J169</f>
        <v>0</v>
      </c>
      <c r="Q169" s="191">
        <f>ROUND(I169*H169,2)</f>
        <v>0</v>
      </c>
      <c r="R169" s="191">
        <f>ROUND(J169*H169,2)</f>
        <v>0</v>
      </c>
      <c r="S169" s="70"/>
      <c r="T169" s="192">
        <f>S169*H169</f>
        <v>0</v>
      </c>
      <c r="U169" s="192">
        <v>0</v>
      </c>
      <c r="V169" s="192">
        <f>U169*H169</f>
        <v>0</v>
      </c>
      <c r="W169" s="192">
        <v>0</v>
      </c>
      <c r="X169" s="192">
        <f>W169*H169</f>
        <v>0</v>
      </c>
      <c r="Y169" s="193" t="s">
        <v>1</v>
      </c>
      <c r="Z169" s="33"/>
      <c r="AA169" s="33"/>
      <c r="AB169" s="33"/>
      <c r="AC169" s="33"/>
      <c r="AD169" s="33"/>
      <c r="AE169" s="33"/>
      <c r="AR169" s="194" t="s">
        <v>152</v>
      </c>
      <c r="AT169" s="194" t="s">
        <v>140</v>
      </c>
      <c r="AU169" s="194" t="s">
        <v>79</v>
      </c>
      <c r="AY169" s="14" t="s">
        <v>146</v>
      </c>
      <c r="BE169" s="114">
        <f>IF(O169="základní",K169,0)</f>
        <v>0</v>
      </c>
      <c r="BF169" s="114">
        <f>IF(O169="snížená",K169,0)</f>
        <v>0</v>
      </c>
      <c r="BG169" s="114">
        <f>IF(O169="zákl. přenesená",K169,0)</f>
        <v>0</v>
      </c>
      <c r="BH169" s="114">
        <f>IF(O169="sníž. přenesená",K169,0)</f>
        <v>0</v>
      </c>
      <c r="BI169" s="114">
        <f>IF(O169="nulová",K169,0)</f>
        <v>0</v>
      </c>
      <c r="BJ169" s="14" t="s">
        <v>87</v>
      </c>
      <c r="BK169" s="114">
        <f>ROUND(P169*H169,2)</f>
        <v>0</v>
      </c>
      <c r="BL169" s="14" t="s">
        <v>152</v>
      </c>
      <c r="BM169" s="194" t="s">
        <v>227</v>
      </c>
    </row>
    <row r="170" spans="1:65" s="2" customFormat="1" ht="19.5">
      <c r="A170" s="33"/>
      <c r="B170" s="34"/>
      <c r="C170" s="35"/>
      <c r="D170" s="195" t="s">
        <v>149</v>
      </c>
      <c r="E170" s="35"/>
      <c r="F170" s="196" t="s">
        <v>226</v>
      </c>
      <c r="G170" s="35"/>
      <c r="H170" s="35"/>
      <c r="I170" s="166"/>
      <c r="J170" s="166"/>
      <c r="K170" s="35"/>
      <c r="L170" s="35"/>
      <c r="M170" s="36"/>
      <c r="N170" s="197"/>
      <c r="O170" s="198"/>
      <c r="P170" s="70"/>
      <c r="Q170" s="70"/>
      <c r="R170" s="70"/>
      <c r="S170" s="70"/>
      <c r="T170" s="70"/>
      <c r="U170" s="70"/>
      <c r="V170" s="70"/>
      <c r="W170" s="70"/>
      <c r="X170" s="70"/>
      <c r="Y170" s="71"/>
      <c r="Z170" s="33"/>
      <c r="AA170" s="33"/>
      <c r="AB170" s="33"/>
      <c r="AC170" s="33"/>
      <c r="AD170" s="33"/>
      <c r="AE170" s="33"/>
      <c r="AT170" s="14" t="s">
        <v>149</v>
      </c>
      <c r="AU170" s="14" t="s">
        <v>79</v>
      </c>
    </row>
    <row r="171" spans="1:65" s="2" customFormat="1" ht="24.2" customHeight="1">
      <c r="A171" s="33"/>
      <c r="B171" s="34"/>
      <c r="C171" s="180" t="s">
        <v>228</v>
      </c>
      <c r="D171" s="180" t="s">
        <v>140</v>
      </c>
      <c r="E171" s="181" t="s">
        <v>229</v>
      </c>
      <c r="F171" s="182" t="s">
        <v>230</v>
      </c>
      <c r="G171" s="183" t="s">
        <v>143</v>
      </c>
      <c r="H171" s="184">
        <v>1</v>
      </c>
      <c r="I171" s="185"/>
      <c r="J171" s="186"/>
      <c r="K171" s="187">
        <f>ROUND(P171*H171,2)</f>
        <v>0</v>
      </c>
      <c r="L171" s="182" t="s">
        <v>144</v>
      </c>
      <c r="M171" s="188"/>
      <c r="N171" s="189" t="s">
        <v>1</v>
      </c>
      <c r="O171" s="190" t="s">
        <v>42</v>
      </c>
      <c r="P171" s="191">
        <f>I171+J171</f>
        <v>0</v>
      </c>
      <c r="Q171" s="191">
        <f>ROUND(I171*H171,2)</f>
        <v>0</v>
      </c>
      <c r="R171" s="191">
        <f>ROUND(J171*H171,2)</f>
        <v>0</v>
      </c>
      <c r="S171" s="70"/>
      <c r="T171" s="192">
        <f>S171*H171</f>
        <v>0</v>
      </c>
      <c r="U171" s="192">
        <v>0</v>
      </c>
      <c r="V171" s="192">
        <f>U171*H171</f>
        <v>0</v>
      </c>
      <c r="W171" s="192">
        <v>0</v>
      </c>
      <c r="X171" s="192">
        <f>W171*H171</f>
        <v>0</v>
      </c>
      <c r="Y171" s="193" t="s">
        <v>1</v>
      </c>
      <c r="Z171" s="33"/>
      <c r="AA171" s="33"/>
      <c r="AB171" s="33"/>
      <c r="AC171" s="33"/>
      <c r="AD171" s="33"/>
      <c r="AE171" s="33"/>
      <c r="AR171" s="194" t="s">
        <v>152</v>
      </c>
      <c r="AT171" s="194" t="s">
        <v>140</v>
      </c>
      <c r="AU171" s="194" t="s">
        <v>79</v>
      </c>
      <c r="AY171" s="14" t="s">
        <v>146</v>
      </c>
      <c r="BE171" s="114">
        <f>IF(O171="základní",K171,0)</f>
        <v>0</v>
      </c>
      <c r="BF171" s="114">
        <f>IF(O171="snížená",K171,0)</f>
        <v>0</v>
      </c>
      <c r="BG171" s="114">
        <f>IF(O171="zákl. přenesená",K171,0)</f>
        <v>0</v>
      </c>
      <c r="BH171" s="114">
        <f>IF(O171="sníž. přenesená",K171,0)</f>
        <v>0</v>
      </c>
      <c r="BI171" s="114">
        <f>IF(O171="nulová",K171,0)</f>
        <v>0</v>
      </c>
      <c r="BJ171" s="14" t="s">
        <v>87</v>
      </c>
      <c r="BK171" s="114">
        <f>ROUND(P171*H171,2)</f>
        <v>0</v>
      </c>
      <c r="BL171" s="14" t="s">
        <v>152</v>
      </c>
      <c r="BM171" s="194" t="s">
        <v>231</v>
      </c>
    </row>
    <row r="172" spans="1:65" s="2" customFormat="1" ht="19.5">
      <c r="A172" s="33"/>
      <c r="B172" s="34"/>
      <c r="C172" s="35"/>
      <c r="D172" s="195" t="s">
        <v>149</v>
      </c>
      <c r="E172" s="35"/>
      <c r="F172" s="196" t="s">
        <v>230</v>
      </c>
      <c r="G172" s="35"/>
      <c r="H172" s="35"/>
      <c r="I172" s="166"/>
      <c r="J172" s="166"/>
      <c r="K172" s="35"/>
      <c r="L172" s="35"/>
      <c r="M172" s="36"/>
      <c r="N172" s="197"/>
      <c r="O172" s="198"/>
      <c r="P172" s="70"/>
      <c r="Q172" s="70"/>
      <c r="R172" s="70"/>
      <c r="S172" s="70"/>
      <c r="T172" s="70"/>
      <c r="U172" s="70"/>
      <c r="V172" s="70"/>
      <c r="W172" s="70"/>
      <c r="X172" s="70"/>
      <c r="Y172" s="71"/>
      <c r="Z172" s="33"/>
      <c r="AA172" s="33"/>
      <c r="AB172" s="33"/>
      <c r="AC172" s="33"/>
      <c r="AD172" s="33"/>
      <c r="AE172" s="33"/>
      <c r="AT172" s="14" t="s">
        <v>149</v>
      </c>
      <c r="AU172" s="14" t="s">
        <v>79</v>
      </c>
    </row>
    <row r="173" spans="1:65" s="2" customFormat="1" ht="24.2" customHeight="1">
      <c r="A173" s="33"/>
      <c r="B173" s="34"/>
      <c r="C173" s="180" t="s">
        <v>232</v>
      </c>
      <c r="D173" s="180" t="s">
        <v>140</v>
      </c>
      <c r="E173" s="181" t="s">
        <v>233</v>
      </c>
      <c r="F173" s="182" t="s">
        <v>234</v>
      </c>
      <c r="G173" s="183" t="s">
        <v>143</v>
      </c>
      <c r="H173" s="184">
        <v>1</v>
      </c>
      <c r="I173" s="185"/>
      <c r="J173" s="186"/>
      <c r="K173" s="187">
        <f>ROUND(P173*H173,2)</f>
        <v>0</v>
      </c>
      <c r="L173" s="182" t="s">
        <v>144</v>
      </c>
      <c r="M173" s="188"/>
      <c r="N173" s="189" t="s">
        <v>1</v>
      </c>
      <c r="O173" s="190" t="s">
        <v>42</v>
      </c>
      <c r="P173" s="191">
        <f>I173+J173</f>
        <v>0</v>
      </c>
      <c r="Q173" s="191">
        <f>ROUND(I173*H173,2)</f>
        <v>0</v>
      </c>
      <c r="R173" s="191">
        <f>ROUND(J173*H173,2)</f>
        <v>0</v>
      </c>
      <c r="S173" s="70"/>
      <c r="T173" s="192">
        <f>S173*H173</f>
        <v>0</v>
      </c>
      <c r="U173" s="192">
        <v>0</v>
      </c>
      <c r="V173" s="192">
        <f>U173*H173</f>
        <v>0</v>
      </c>
      <c r="W173" s="192">
        <v>0</v>
      </c>
      <c r="X173" s="192">
        <f>W173*H173</f>
        <v>0</v>
      </c>
      <c r="Y173" s="193" t="s">
        <v>1</v>
      </c>
      <c r="Z173" s="33"/>
      <c r="AA173" s="33"/>
      <c r="AB173" s="33"/>
      <c r="AC173" s="33"/>
      <c r="AD173" s="33"/>
      <c r="AE173" s="33"/>
      <c r="AR173" s="194" t="s">
        <v>152</v>
      </c>
      <c r="AT173" s="194" t="s">
        <v>140</v>
      </c>
      <c r="AU173" s="194" t="s">
        <v>79</v>
      </c>
      <c r="AY173" s="14" t="s">
        <v>146</v>
      </c>
      <c r="BE173" s="114">
        <f>IF(O173="základní",K173,0)</f>
        <v>0</v>
      </c>
      <c r="BF173" s="114">
        <f>IF(O173="snížená",K173,0)</f>
        <v>0</v>
      </c>
      <c r="BG173" s="114">
        <f>IF(O173="zákl. přenesená",K173,0)</f>
        <v>0</v>
      </c>
      <c r="BH173" s="114">
        <f>IF(O173="sníž. přenesená",K173,0)</f>
        <v>0</v>
      </c>
      <c r="BI173" s="114">
        <f>IF(O173="nulová",K173,0)</f>
        <v>0</v>
      </c>
      <c r="BJ173" s="14" t="s">
        <v>87</v>
      </c>
      <c r="BK173" s="114">
        <f>ROUND(P173*H173,2)</f>
        <v>0</v>
      </c>
      <c r="BL173" s="14" t="s">
        <v>152</v>
      </c>
      <c r="BM173" s="194" t="s">
        <v>235</v>
      </c>
    </row>
    <row r="174" spans="1:65" s="2" customFormat="1" ht="11.25">
      <c r="A174" s="33"/>
      <c r="B174" s="34"/>
      <c r="C174" s="35"/>
      <c r="D174" s="195" t="s">
        <v>149</v>
      </c>
      <c r="E174" s="35"/>
      <c r="F174" s="196" t="s">
        <v>234</v>
      </c>
      <c r="G174" s="35"/>
      <c r="H174" s="35"/>
      <c r="I174" s="166"/>
      <c r="J174" s="166"/>
      <c r="K174" s="35"/>
      <c r="L174" s="35"/>
      <c r="M174" s="36"/>
      <c r="N174" s="197"/>
      <c r="O174" s="198"/>
      <c r="P174" s="70"/>
      <c r="Q174" s="70"/>
      <c r="R174" s="70"/>
      <c r="S174" s="70"/>
      <c r="T174" s="70"/>
      <c r="U174" s="70"/>
      <c r="V174" s="70"/>
      <c r="W174" s="70"/>
      <c r="X174" s="70"/>
      <c r="Y174" s="71"/>
      <c r="Z174" s="33"/>
      <c r="AA174" s="33"/>
      <c r="AB174" s="33"/>
      <c r="AC174" s="33"/>
      <c r="AD174" s="33"/>
      <c r="AE174" s="33"/>
      <c r="AT174" s="14" t="s">
        <v>149</v>
      </c>
      <c r="AU174" s="14" t="s">
        <v>79</v>
      </c>
    </row>
    <row r="175" spans="1:65" s="2" customFormat="1" ht="24.2" customHeight="1">
      <c r="A175" s="33"/>
      <c r="B175" s="34"/>
      <c r="C175" s="180" t="s">
        <v>236</v>
      </c>
      <c r="D175" s="180" t="s">
        <v>140</v>
      </c>
      <c r="E175" s="181" t="s">
        <v>237</v>
      </c>
      <c r="F175" s="182" t="s">
        <v>238</v>
      </c>
      <c r="G175" s="183" t="s">
        <v>143</v>
      </c>
      <c r="H175" s="184">
        <v>1</v>
      </c>
      <c r="I175" s="185"/>
      <c r="J175" s="186"/>
      <c r="K175" s="187">
        <f>ROUND(P175*H175,2)</f>
        <v>0</v>
      </c>
      <c r="L175" s="182" t="s">
        <v>144</v>
      </c>
      <c r="M175" s="188"/>
      <c r="N175" s="189" t="s">
        <v>1</v>
      </c>
      <c r="O175" s="190" t="s">
        <v>42</v>
      </c>
      <c r="P175" s="191">
        <f>I175+J175</f>
        <v>0</v>
      </c>
      <c r="Q175" s="191">
        <f>ROUND(I175*H175,2)</f>
        <v>0</v>
      </c>
      <c r="R175" s="191">
        <f>ROUND(J175*H175,2)</f>
        <v>0</v>
      </c>
      <c r="S175" s="70"/>
      <c r="T175" s="192">
        <f>S175*H175</f>
        <v>0</v>
      </c>
      <c r="U175" s="192">
        <v>0</v>
      </c>
      <c r="V175" s="192">
        <f>U175*H175</f>
        <v>0</v>
      </c>
      <c r="W175" s="192">
        <v>0</v>
      </c>
      <c r="X175" s="192">
        <f>W175*H175</f>
        <v>0</v>
      </c>
      <c r="Y175" s="193" t="s">
        <v>1</v>
      </c>
      <c r="Z175" s="33"/>
      <c r="AA175" s="33"/>
      <c r="AB175" s="33"/>
      <c r="AC175" s="33"/>
      <c r="AD175" s="33"/>
      <c r="AE175" s="33"/>
      <c r="AR175" s="194" t="s">
        <v>152</v>
      </c>
      <c r="AT175" s="194" t="s">
        <v>140</v>
      </c>
      <c r="AU175" s="194" t="s">
        <v>79</v>
      </c>
      <c r="AY175" s="14" t="s">
        <v>146</v>
      </c>
      <c r="BE175" s="114">
        <f>IF(O175="základní",K175,0)</f>
        <v>0</v>
      </c>
      <c r="BF175" s="114">
        <f>IF(O175="snížená",K175,0)</f>
        <v>0</v>
      </c>
      <c r="BG175" s="114">
        <f>IF(O175="zákl. přenesená",K175,0)</f>
        <v>0</v>
      </c>
      <c r="BH175" s="114">
        <f>IF(O175="sníž. přenesená",K175,0)</f>
        <v>0</v>
      </c>
      <c r="BI175" s="114">
        <f>IF(O175="nulová",K175,0)</f>
        <v>0</v>
      </c>
      <c r="BJ175" s="14" t="s">
        <v>87</v>
      </c>
      <c r="BK175" s="114">
        <f>ROUND(P175*H175,2)</f>
        <v>0</v>
      </c>
      <c r="BL175" s="14" t="s">
        <v>152</v>
      </c>
      <c r="BM175" s="194" t="s">
        <v>239</v>
      </c>
    </row>
    <row r="176" spans="1:65" s="2" customFormat="1" ht="19.5">
      <c r="A176" s="33"/>
      <c r="B176" s="34"/>
      <c r="C176" s="35"/>
      <c r="D176" s="195" t="s">
        <v>149</v>
      </c>
      <c r="E176" s="35"/>
      <c r="F176" s="196" t="s">
        <v>238</v>
      </c>
      <c r="G176" s="35"/>
      <c r="H176" s="35"/>
      <c r="I176" s="166"/>
      <c r="J176" s="166"/>
      <c r="K176" s="35"/>
      <c r="L176" s="35"/>
      <c r="M176" s="36"/>
      <c r="N176" s="197"/>
      <c r="O176" s="198"/>
      <c r="P176" s="70"/>
      <c r="Q176" s="70"/>
      <c r="R176" s="70"/>
      <c r="S176" s="70"/>
      <c r="T176" s="70"/>
      <c r="U176" s="70"/>
      <c r="V176" s="70"/>
      <c r="W176" s="70"/>
      <c r="X176" s="70"/>
      <c r="Y176" s="71"/>
      <c r="Z176" s="33"/>
      <c r="AA176" s="33"/>
      <c r="AB176" s="33"/>
      <c r="AC176" s="33"/>
      <c r="AD176" s="33"/>
      <c r="AE176" s="33"/>
      <c r="AT176" s="14" t="s">
        <v>149</v>
      </c>
      <c r="AU176" s="14" t="s">
        <v>79</v>
      </c>
    </row>
    <row r="177" spans="1:65" s="2" customFormat="1" ht="24.2" customHeight="1">
      <c r="A177" s="33"/>
      <c r="B177" s="34"/>
      <c r="C177" s="180" t="s">
        <v>240</v>
      </c>
      <c r="D177" s="180" t="s">
        <v>140</v>
      </c>
      <c r="E177" s="181" t="s">
        <v>241</v>
      </c>
      <c r="F177" s="182" t="s">
        <v>242</v>
      </c>
      <c r="G177" s="183" t="s">
        <v>143</v>
      </c>
      <c r="H177" s="184">
        <v>1</v>
      </c>
      <c r="I177" s="185"/>
      <c r="J177" s="186"/>
      <c r="K177" s="187">
        <f>ROUND(P177*H177,2)</f>
        <v>0</v>
      </c>
      <c r="L177" s="182" t="s">
        <v>144</v>
      </c>
      <c r="M177" s="188"/>
      <c r="N177" s="189" t="s">
        <v>1</v>
      </c>
      <c r="O177" s="190" t="s">
        <v>42</v>
      </c>
      <c r="P177" s="191">
        <f>I177+J177</f>
        <v>0</v>
      </c>
      <c r="Q177" s="191">
        <f>ROUND(I177*H177,2)</f>
        <v>0</v>
      </c>
      <c r="R177" s="191">
        <f>ROUND(J177*H177,2)</f>
        <v>0</v>
      </c>
      <c r="S177" s="70"/>
      <c r="T177" s="192">
        <f>S177*H177</f>
        <v>0</v>
      </c>
      <c r="U177" s="192">
        <v>0</v>
      </c>
      <c r="V177" s="192">
        <f>U177*H177</f>
        <v>0</v>
      </c>
      <c r="W177" s="192">
        <v>0</v>
      </c>
      <c r="X177" s="192">
        <f>W177*H177</f>
        <v>0</v>
      </c>
      <c r="Y177" s="193" t="s">
        <v>1</v>
      </c>
      <c r="Z177" s="33"/>
      <c r="AA177" s="33"/>
      <c r="AB177" s="33"/>
      <c r="AC177" s="33"/>
      <c r="AD177" s="33"/>
      <c r="AE177" s="33"/>
      <c r="AR177" s="194" t="s">
        <v>152</v>
      </c>
      <c r="AT177" s="194" t="s">
        <v>140</v>
      </c>
      <c r="AU177" s="194" t="s">
        <v>79</v>
      </c>
      <c r="AY177" s="14" t="s">
        <v>146</v>
      </c>
      <c r="BE177" s="114">
        <f>IF(O177="základní",K177,0)</f>
        <v>0</v>
      </c>
      <c r="BF177" s="114">
        <f>IF(O177="snížená",K177,0)</f>
        <v>0</v>
      </c>
      <c r="BG177" s="114">
        <f>IF(O177="zákl. přenesená",K177,0)</f>
        <v>0</v>
      </c>
      <c r="BH177" s="114">
        <f>IF(O177="sníž. přenesená",K177,0)</f>
        <v>0</v>
      </c>
      <c r="BI177" s="114">
        <f>IF(O177="nulová",K177,0)</f>
        <v>0</v>
      </c>
      <c r="BJ177" s="14" t="s">
        <v>87</v>
      </c>
      <c r="BK177" s="114">
        <f>ROUND(P177*H177,2)</f>
        <v>0</v>
      </c>
      <c r="BL177" s="14" t="s">
        <v>152</v>
      </c>
      <c r="BM177" s="194" t="s">
        <v>243</v>
      </c>
    </row>
    <row r="178" spans="1:65" s="2" customFormat="1" ht="11.25">
      <c r="A178" s="33"/>
      <c r="B178" s="34"/>
      <c r="C178" s="35"/>
      <c r="D178" s="195" t="s">
        <v>149</v>
      </c>
      <c r="E178" s="35"/>
      <c r="F178" s="196" t="s">
        <v>242</v>
      </c>
      <c r="G178" s="35"/>
      <c r="H178" s="35"/>
      <c r="I178" s="166"/>
      <c r="J178" s="166"/>
      <c r="K178" s="35"/>
      <c r="L178" s="35"/>
      <c r="M178" s="36"/>
      <c r="N178" s="197"/>
      <c r="O178" s="198"/>
      <c r="P178" s="70"/>
      <c r="Q178" s="70"/>
      <c r="R178" s="70"/>
      <c r="S178" s="70"/>
      <c r="T178" s="70"/>
      <c r="U178" s="70"/>
      <c r="V178" s="70"/>
      <c r="W178" s="70"/>
      <c r="X178" s="70"/>
      <c r="Y178" s="71"/>
      <c r="Z178" s="33"/>
      <c r="AA178" s="33"/>
      <c r="AB178" s="33"/>
      <c r="AC178" s="33"/>
      <c r="AD178" s="33"/>
      <c r="AE178" s="33"/>
      <c r="AT178" s="14" t="s">
        <v>149</v>
      </c>
      <c r="AU178" s="14" t="s">
        <v>79</v>
      </c>
    </row>
    <row r="179" spans="1:65" s="2" customFormat="1" ht="24.2" customHeight="1">
      <c r="A179" s="33"/>
      <c r="B179" s="34"/>
      <c r="C179" s="180" t="s">
        <v>244</v>
      </c>
      <c r="D179" s="180" t="s">
        <v>140</v>
      </c>
      <c r="E179" s="181" t="s">
        <v>245</v>
      </c>
      <c r="F179" s="182" t="s">
        <v>246</v>
      </c>
      <c r="G179" s="183" t="s">
        <v>143</v>
      </c>
      <c r="H179" s="184">
        <v>1</v>
      </c>
      <c r="I179" s="185"/>
      <c r="J179" s="186"/>
      <c r="K179" s="187">
        <f>ROUND(P179*H179,2)</f>
        <v>0</v>
      </c>
      <c r="L179" s="182" t="s">
        <v>144</v>
      </c>
      <c r="M179" s="188"/>
      <c r="N179" s="189" t="s">
        <v>1</v>
      </c>
      <c r="O179" s="190" t="s">
        <v>42</v>
      </c>
      <c r="P179" s="191">
        <f>I179+J179</f>
        <v>0</v>
      </c>
      <c r="Q179" s="191">
        <f>ROUND(I179*H179,2)</f>
        <v>0</v>
      </c>
      <c r="R179" s="191">
        <f>ROUND(J179*H179,2)</f>
        <v>0</v>
      </c>
      <c r="S179" s="70"/>
      <c r="T179" s="192">
        <f>S179*H179</f>
        <v>0</v>
      </c>
      <c r="U179" s="192">
        <v>0</v>
      </c>
      <c r="V179" s="192">
        <f>U179*H179</f>
        <v>0</v>
      </c>
      <c r="W179" s="192">
        <v>0</v>
      </c>
      <c r="X179" s="192">
        <f>W179*H179</f>
        <v>0</v>
      </c>
      <c r="Y179" s="193" t="s">
        <v>1</v>
      </c>
      <c r="Z179" s="33"/>
      <c r="AA179" s="33"/>
      <c r="AB179" s="33"/>
      <c r="AC179" s="33"/>
      <c r="AD179" s="33"/>
      <c r="AE179" s="33"/>
      <c r="AR179" s="194" t="s">
        <v>152</v>
      </c>
      <c r="AT179" s="194" t="s">
        <v>140</v>
      </c>
      <c r="AU179" s="194" t="s">
        <v>79</v>
      </c>
      <c r="AY179" s="14" t="s">
        <v>146</v>
      </c>
      <c r="BE179" s="114">
        <f>IF(O179="základní",K179,0)</f>
        <v>0</v>
      </c>
      <c r="BF179" s="114">
        <f>IF(O179="snížená",K179,0)</f>
        <v>0</v>
      </c>
      <c r="BG179" s="114">
        <f>IF(O179="zákl. přenesená",K179,0)</f>
        <v>0</v>
      </c>
      <c r="BH179" s="114">
        <f>IF(O179="sníž. přenesená",K179,0)</f>
        <v>0</v>
      </c>
      <c r="BI179" s="114">
        <f>IF(O179="nulová",K179,0)</f>
        <v>0</v>
      </c>
      <c r="BJ179" s="14" t="s">
        <v>87</v>
      </c>
      <c r="BK179" s="114">
        <f>ROUND(P179*H179,2)</f>
        <v>0</v>
      </c>
      <c r="BL179" s="14" t="s">
        <v>152</v>
      </c>
      <c r="BM179" s="194" t="s">
        <v>247</v>
      </c>
    </row>
    <row r="180" spans="1:65" s="2" customFormat="1" ht="11.25">
      <c r="A180" s="33"/>
      <c r="B180" s="34"/>
      <c r="C180" s="35"/>
      <c r="D180" s="195" t="s">
        <v>149</v>
      </c>
      <c r="E180" s="35"/>
      <c r="F180" s="196" t="s">
        <v>246</v>
      </c>
      <c r="G180" s="35"/>
      <c r="H180" s="35"/>
      <c r="I180" s="166"/>
      <c r="J180" s="166"/>
      <c r="K180" s="35"/>
      <c r="L180" s="35"/>
      <c r="M180" s="36"/>
      <c r="N180" s="197"/>
      <c r="O180" s="198"/>
      <c r="P180" s="70"/>
      <c r="Q180" s="70"/>
      <c r="R180" s="70"/>
      <c r="S180" s="70"/>
      <c r="T180" s="70"/>
      <c r="U180" s="70"/>
      <c r="V180" s="70"/>
      <c r="W180" s="70"/>
      <c r="X180" s="70"/>
      <c r="Y180" s="71"/>
      <c r="Z180" s="33"/>
      <c r="AA180" s="33"/>
      <c r="AB180" s="33"/>
      <c r="AC180" s="33"/>
      <c r="AD180" s="33"/>
      <c r="AE180" s="33"/>
      <c r="AT180" s="14" t="s">
        <v>149</v>
      </c>
      <c r="AU180" s="14" t="s">
        <v>79</v>
      </c>
    </row>
    <row r="181" spans="1:65" s="2" customFormat="1" ht="24.2" customHeight="1">
      <c r="A181" s="33"/>
      <c r="B181" s="34"/>
      <c r="C181" s="180" t="s">
        <v>248</v>
      </c>
      <c r="D181" s="180" t="s">
        <v>140</v>
      </c>
      <c r="E181" s="181" t="s">
        <v>249</v>
      </c>
      <c r="F181" s="182" t="s">
        <v>250</v>
      </c>
      <c r="G181" s="183" t="s">
        <v>143</v>
      </c>
      <c r="H181" s="184">
        <v>1</v>
      </c>
      <c r="I181" s="185"/>
      <c r="J181" s="186"/>
      <c r="K181" s="187">
        <f>ROUND(P181*H181,2)</f>
        <v>0</v>
      </c>
      <c r="L181" s="182" t="s">
        <v>144</v>
      </c>
      <c r="M181" s="188"/>
      <c r="N181" s="189" t="s">
        <v>1</v>
      </c>
      <c r="O181" s="190" t="s">
        <v>42</v>
      </c>
      <c r="P181" s="191">
        <f>I181+J181</f>
        <v>0</v>
      </c>
      <c r="Q181" s="191">
        <f>ROUND(I181*H181,2)</f>
        <v>0</v>
      </c>
      <c r="R181" s="191">
        <f>ROUND(J181*H181,2)</f>
        <v>0</v>
      </c>
      <c r="S181" s="70"/>
      <c r="T181" s="192">
        <f>S181*H181</f>
        <v>0</v>
      </c>
      <c r="U181" s="192">
        <v>0</v>
      </c>
      <c r="V181" s="192">
        <f>U181*H181</f>
        <v>0</v>
      </c>
      <c r="W181" s="192">
        <v>0</v>
      </c>
      <c r="X181" s="192">
        <f>W181*H181</f>
        <v>0</v>
      </c>
      <c r="Y181" s="193" t="s">
        <v>1</v>
      </c>
      <c r="Z181" s="33"/>
      <c r="AA181" s="33"/>
      <c r="AB181" s="33"/>
      <c r="AC181" s="33"/>
      <c r="AD181" s="33"/>
      <c r="AE181" s="33"/>
      <c r="AR181" s="194" t="s">
        <v>152</v>
      </c>
      <c r="AT181" s="194" t="s">
        <v>140</v>
      </c>
      <c r="AU181" s="194" t="s">
        <v>79</v>
      </c>
      <c r="AY181" s="14" t="s">
        <v>146</v>
      </c>
      <c r="BE181" s="114">
        <f>IF(O181="základní",K181,0)</f>
        <v>0</v>
      </c>
      <c r="BF181" s="114">
        <f>IF(O181="snížená",K181,0)</f>
        <v>0</v>
      </c>
      <c r="BG181" s="114">
        <f>IF(O181="zákl. přenesená",K181,0)</f>
        <v>0</v>
      </c>
      <c r="BH181" s="114">
        <f>IF(O181="sníž. přenesená",K181,0)</f>
        <v>0</v>
      </c>
      <c r="BI181" s="114">
        <f>IF(O181="nulová",K181,0)</f>
        <v>0</v>
      </c>
      <c r="BJ181" s="14" t="s">
        <v>87</v>
      </c>
      <c r="BK181" s="114">
        <f>ROUND(P181*H181,2)</f>
        <v>0</v>
      </c>
      <c r="BL181" s="14" t="s">
        <v>152</v>
      </c>
      <c r="BM181" s="194" t="s">
        <v>251</v>
      </c>
    </row>
    <row r="182" spans="1:65" s="2" customFormat="1" ht="11.25">
      <c r="A182" s="33"/>
      <c r="B182" s="34"/>
      <c r="C182" s="35"/>
      <c r="D182" s="195" t="s">
        <v>149</v>
      </c>
      <c r="E182" s="35"/>
      <c r="F182" s="196" t="s">
        <v>250</v>
      </c>
      <c r="G182" s="35"/>
      <c r="H182" s="35"/>
      <c r="I182" s="166"/>
      <c r="J182" s="166"/>
      <c r="K182" s="35"/>
      <c r="L182" s="35"/>
      <c r="M182" s="36"/>
      <c r="N182" s="197"/>
      <c r="O182" s="198"/>
      <c r="P182" s="70"/>
      <c r="Q182" s="70"/>
      <c r="R182" s="70"/>
      <c r="S182" s="70"/>
      <c r="T182" s="70"/>
      <c r="U182" s="70"/>
      <c r="V182" s="70"/>
      <c r="W182" s="70"/>
      <c r="X182" s="70"/>
      <c r="Y182" s="71"/>
      <c r="Z182" s="33"/>
      <c r="AA182" s="33"/>
      <c r="AB182" s="33"/>
      <c r="AC182" s="33"/>
      <c r="AD182" s="33"/>
      <c r="AE182" s="33"/>
      <c r="AT182" s="14" t="s">
        <v>149</v>
      </c>
      <c r="AU182" s="14" t="s">
        <v>79</v>
      </c>
    </row>
    <row r="183" spans="1:65" s="2" customFormat="1" ht="24.2" customHeight="1">
      <c r="A183" s="33"/>
      <c r="B183" s="34"/>
      <c r="C183" s="180" t="s">
        <v>252</v>
      </c>
      <c r="D183" s="180" t="s">
        <v>140</v>
      </c>
      <c r="E183" s="181" t="s">
        <v>253</v>
      </c>
      <c r="F183" s="182" t="s">
        <v>254</v>
      </c>
      <c r="G183" s="183" t="s">
        <v>143</v>
      </c>
      <c r="H183" s="184">
        <v>1</v>
      </c>
      <c r="I183" s="185"/>
      <c r="J183" s="186"/>
      <c r="K183" s="187">
        <f>ROUND(P183*H183,2)</f>
        <v>0</v>
      </c>
      <c r="L183" s="182" t="s">
        <v>144</v>
      </c>
      <c r="M183" s="188"/>
      <c r="N183" s="189" t="s">
        <v>1</v>
      </c>
      <c r="O183" s="190" t="s">
        <v>42</v>
      </c>
      <c r="P183" s="191">
        <f>I183+J183</f>
        <v>0</v>
      </c>
      <c r="Q183" s="191">
        <f>ROUND(I183*H183,2)</f>
        <v>0</v>
      </c>
      <c r="R183" s="191">
        <f>ROUND(J183*H183,2)</f>
        <v>0</v>
      </c>
      <c r="S183" s="70"/>
      <c r="T183" s="192">
        <f>S183*H183</f>
        <v>0</v>
      </c>
      <c r="U183" s="192">
        <v>0</v>
      </c>
      <c r="V183" s="192">
        <f>U183*H183</f>
        <v>0</v>
      </c>
      <c r="W183" s="192">
        <v>0</v>
      </c>
      <c r="X183" s="192">
        <f>W183*H183</f>
        <v>0</v>
      </c>
      <c r="Y183" s="193" t="s">
        <v>1</v>
      </c>
      <c r="Z183" s="33"/>
      <c r="AA183" s="33"/>
      <c r="AB183" s="33"/>
      <c r="AC183" s="33"/>
      <c r="AD183" s="33"/>
      <c r="AE183" s="33"/>
      <c r="AR183" s="194" t="s">
        <v>152</v>
      </c>
      <c r="AT183" s="194" t="s">
        <v>140</v>
      </c>
      <c r="AU183" s="194" t="s">
        <v>79</v>
      </c>
      <c r="AY183" s="14" t="s">
        <v>146</v>
      </c>
      <c r="BE183" s="114">
        <f>IF(O183="základní",K183,0)</f>
        <v>0</v>
      </c>
      <c r="BF183" s="114">
        <f>IF(O183="snížená",K183,0)</f>
        <v>0</v>
      </c>
      <c r="BG183" s="114">
        <f>IF(O183="zákl. přenesená",K183,0)</f>
        <v>0</v>
      </c>
      <c r="BH183" s="114">
        <f>IF(O183="sníž. přenesená",K183,0)</f>
        <v>0</v>
      </c>
      <c r="BI183" s="114">
        <f>IF(O183="nulová",K183,0)</f>
        <v>0</v>
      </c>
      <c r="BJ183" s="14" t="s">
        <v>87</v>
      </c>
      <c r="BK183" s="114">
        <f>ROUND(P183*H183,2)</f>
        <v>0</v>
      </c>
      <c r="BL183" s="14" t="s">
        <v>152</v>
      </c>
      <c r="BM183" s="194" t="s">
        <v>255</v>
      </c>
    </row>
    <row r="184" spans="1:65" s="2" customFormat="1" ht="11.25">
      <c r="A184" s="33"/>
      <c r="B184" s="34"/>
      <c r="C184" s="35"/>
      <c r="D184" s="195" t="s">
        <v>149</v>
      </c>
      <c r="E184" s="35"/>
      <c r="F184" s="196" t="s">
        <v>254</v>
      </c>
      <c r="G184" s="35"/>
      <c r="H184" s="35"/>
      <c r="I184" s="166"/>
      <c r="J184" s="166"/>
      <c r="K184" s="35"/>
      <c r="L184" s="35"/>
      <c r="M184" s="36"/>
      <c r="N184" s="197"/>
      <c r="O184" s="198"/>
      <c r="P184" s="70"/>
      <c r="Q184" s="70"/>
      <c r="R184" s="70"/>
      <c r="S184" s="70"/>
      <c r="T184" s="70"/>
      <c r="U184" s="70"/>
      <c r="V184" s="70"/>
      <c r="W184" s="70"/>
      <c r="X184" s="70"/>
      <c r="Y184" s="71"/>
      <c r="Z184" s="33"/>
      <c r="AA184" s="33"/>
      <c r="AB184" s="33"/>
      <c r="AC184" s="33"/>
      <c r="AD184" s="33"/>
      <c r="AE184" s="33"/>
      <c r="AT184" s="14" t="s">
        <v>149</v>
      </c>
      <c r="AU184" s="14" t="s">
        <v>79</v>
      </c>
    </row>
    <row r="185" spans="1:65" s="2" customFormat="1" ht="24.2" customHeight="1">
      <c r="A185" s="33"/>
      <c r="B185" s="34"/>
      <c r="C185" s="180" t="s">
        <v>256</v>
      </c>
      <c r="D185" s="180" t="s">
        <v>140</v>
      </c>
      <c r="E185" s="181" t="s">
        <v>257</v>
      </c>
      <c r="F185" s="182" t="s">
        <v>258</v>
      </c>
      <c r="G185" s="183" t="s">
        <v>143</v>
      </c>
      <c r="H185" s="184">
        <v>1</v>
      </c>
      <c r="I185" s="185"/>
      <c r="J185" s="186"/>
      <c r="K185" s="187">
        <f>ROUND(P185*H185,2)</f>
        <v>0</v>
      </c>
      <c r="L185" s="182" t="s">
        <v>144</v>
      </c>
      <c r="M185" s="188"/>
      <c r="N185" s="189" t="s">
        <v>1</v>
      </c>
      <c r="O185" s="190" t="s">
        <v>42</v>
      </c>
      <c r="P185" s="191">
        <f>I185+J185</f>
        <v>0</v>
      </c>
      <c r="Q185" s="191">
        <f>ROUND(I185*H185,2)</f>
        <v>0</v>
      </c>
      <c r="R185" s="191">
        <f>ROUND(J185*H185,2)</f>
        <v>0</v>
      </c>
      <c r="S185" s="70"/>
      <c r="T185" s="192">
        <f>S185*H185</f>
        <v>0</v>
      </c>
      <c r="U185" s="192">
        <v>0</v>
      </c>
      <c r="V185" s="192">
        <f>U185*H185</f>
        <v>0</v>
      </c>
      <c r="W185" s="192">
        <v>0</v>
      </c>
      <c r="X185" s="192">
        <f>W185*H185</f>
        <v>0</v>
      </c>
      <c r="Y185" s="193" t="s">
        <v>1</v>
      </c>
      <c r="Z185" s="33"/>
      <c r="AA185" s="33"/>
      <c r="AB185" s="33"/>
      <c r="AC185" s="33"/>
      <c r="AD185" s="33"/>
      <c r="AE185" s="33"/>
      <c r="AR185" s="194" t="s">
        <v>152</v>
      </c>
      <c r="AT185" s="194" t="s">
        <v>140</v>
      </c>
      <c r="AU185" s="194" t="s">
        <v>79</v>
      </c>
      <c r="AY185" s="14" t="s">
        <v>146</v>
      </c>
      <c r="BE185" s="114">
        <f>IF(O185="základní",K185,0)</f>
        <v>0</v>
      </c>
      <c r="BF185" s="114">
        <f>IF(O185="snížená",K185,0)</f>
        <v>0</v>
      </c>
      <c r="BG185" s="114">
        <f>IF(O185="zákl. přenesená",K185,0)</f>
        <v>0</v>
      </c>
      <c r="BH185" s="114">
        <f>IF(O185="sníž. přenesená",K185,0)</f>
        <v>0</v>
      </c>
      <c r="BI185" s="114">
        <f>IF(O185="nulová",K185,0)</f>
        <v>0</v>
      </c>
      <c r="BJ185" s="14" t="s">
        <v>87</v>
      </c>
      <c r="BK185" s="114">
        <f>ROUND(P185*H185,2)</f>
        <v>0</v>
      </c>
      <c r="BL185" s="14" t="s">
        <v>152</v>
      </c>
      <c r="BM185" s="194" t="s">
        <v>259</v>
      </c>
    </row>
    <row r="186" spans="1:65" s="2" customFormat="1" ht="11.25">
      <c r="A186" s="33"/>
      <c r="B186" s="34"/>
      <c r="C186" s="35"/>
      <c r="D186" s="195" t="s">
        <v>149</v>
      </c>
      <c r="E186" s="35"/>
      <c r="F186" s="196" t="s">
        <v>258</v>
      </c>
      <c r="G186" s="35"/>
      <c r="H186" s="35"/>
      <c r="I186" s="166"/>
      <c r="J186" s="166"/>
      <c r="K186" s="35"/>
      <c r="L186" s="35"/>
      <c r="M186" s="36"/>
      <c r="N186" s="197"/>
      <c r="O186" s="198"/>
      <c r="P186" s="70"/>
      <c r="Q186" s="70"/>
      <c r="R186" s="70"/>
      <c r="S186" s="70"/>
      <c r="T186" s="70"/>
      <c r="U186" s="70"/>
      <c r="V186" s="70"/>
      <c r="W186" s="70"/>
      <c r="X186" s="70"/>
      <c r="Y186" s="71"/>
      <c r="Z186" s="33"/>
      <c r="AA186" s="33"/>
      <c r="AB186" s="33"/>
      <c r="AC186" s="33"/>
      <c r="AD186" s="33"/>
      <c r="AE186" s="33"/>
      <c r="AT186" s="14" t="s">
        <v>149</v>
      </c>
      <c r="AU186" s="14" t="s">
        <v>79</v>
      </c>
    </row>
    <row r="187" spans="1:65" s="2" customFormat="1" ht="37.9" customHeight="1">
      <c r="A187" s="33"/>
      <c r="B187" s="34"/>
      <c r="C187" s="180" t="s">
        <v>260</v>
      </c>
      <c r="D187" s="180" t="s">
        <v>140</v>
      </c>
      <c r="E187" s="181" t="s">
        <v>261</v>
      </c>
      <c r="F187" s="182" t="s">
        <v>262</v>
      </c>
      <c r="G187" s="183" t="s">
        <v>143</v>
      </c>
      <c r="H187" s="184">
        <v>1</v>
      </c>
      <c r="I187" s="185"/>
      <c r="J187" s="186"/>
      <c r="K187" s="187">
        <f>ROUND(P187*H187,2)</f>
        <v>0</v>
      </c>
      <c r="L187" s="182" t="s">
        <v>144</v>
      </c>
      <c r="M187" s="188"/>
      <c r="N187" s="189" t="s">
        <v>1</v>
      </c>
      <c r="O187" s="190" t="s">
        <v>42</v>
      </c>
      <c r="P187" s="191">
        <f>I187+J187</f>
        <v>0</v>
      </c>
      <c r="Q187" s="191">
        <f>ROUND(I187*H187,2)</f>
        <v>0</v>
      </c>
      <c r="R187" s="191">
        <f>ROUND(J187*H187,2)</f>
        <v>0</v>
      </c>
      <c r="S187" s="70"/>
      <c r="T187" s="192">
        <f>S187*H187</f>
        <v>0</v>
      </c>
      <c r="U187" s="192">
        <v>0</v>
      </c>
      <c r="V187" s="192">
        <f>U187*H187</f>
        <v>0</v>
      </c>
      <c r="W187" s="192">
        <v>0</v>
      </c>
      <c r="X187" s="192">
        <f>W187*H187</f>
        <v>0</v>
      </c>
      <c r="Y187" s="193" t="s">
        <v>1</v>
      </c>
      <c r="Z187" s="33"/>
      <c r="AA187" s="33"/>
      <c r="AB187" s="33"/>
      <c r="AC187" s="33"/>
      <c r="AD187" s="33"/>
      <c r="AE187" s="33"/>
      <c r="AR187" s="194" t="s">
        <v>152</v>
      </c>
      <c r="AT187" s="194" t="s">
        <v>140</v>
      </c>
      <c r="AU187" s="194" t="s">
        <v>79</v>
      </c>
      <c r="AY187" s="14" t="s">
        <v>146</v>
      </c>
      <c r="BE187" s="114">
        <f>IF(O187="základní",K187,0)</f>
        <v>0</v>
      </c>
      <c r="BF187" s="114">
        <f>IF(O187="snížená",K187,0)</f>
        <v>0</v>
      </c>
      <c r="BG187" s="114">
        <f>IF(O187="zákl. přenesená",K187,0)</f>
        <v>0</v>
      </c>
      <c r="BH187" s="114">
        <f>IF(O187="sníž. přenesená",K187,0)</f>
        <v>0</v>
      </c>
      <c r="BI187" s="114">
        <f>IF(O187="nulová",K187,0)</f>
        <v>0</v>
      </c>
      <c r="BJ187" s="14" t="s">
        <v>87</v>
      </c>
      <c r="BK187" s="114">
        <f>ROUND(P187*H187,2)</f>
        <v>0</v>
      </c>
      <c r="BL187" s="14" t="s">
        <v>152</v>
      </c>
      <c r="BM187" s="194" t="s">
        <v>263</v>
      </c>
    </row>
    <row r="188" spans="1:65" s="2" customFormat="1" ht="19.5">
      <c r="A188" s="33"/>
      <c r="B188" s="34"/>
      <c r="C188" s="35"/>
      <c r="D188" s="195" t="s">
        <v>149</v>
      </c>
      <c r="E188" s="35"/>
      <c r="F188" s="196" t="s">
        <v>262</v>
      </c>
      <c r="G188" s="35"/>
      <c r="H188" s="35"/>
      <c r="I188" s="166"/>
      <c r="J188" s="166"/>
      <c r="K188" s="35"/>
      <c r="L188" s="35"/>
      <c r="M188" s="36"/>
      <c r="N188" s="197"/>
      <c r="O188" s="198"/>
      <c r="P188" s="70"/>
      <c r="Q188" s="70"/>
      <c r="R188" s="70"/>
      <c r="S188" s="70"/>
      <c r="T188" s="70"/>
      <c r="U188" s="70"/>
      <c r="V188" s="70"/>
      <c r="W188" s="70"/>
      <c r="X188" s="70"/>
      <c r="Y188" s="71"/>
      <c r="Z188" s="33"/>
      <c r="AA188" s="33"/>
      <c r="AB188" s="33"/>
      <c r="AC188" s="33"/>
      <c r="AD188" s="33"/>
      <c r="AE188" s="33"/>
      <c r="AT188" s="14" t="s">
        <v>149</v>
      </c>
      <c r="AU188" s="14" t="s">
        <v>79</v>
      </c>
    </row>
    <row r="189" spans="1:65" s="2" customFormat="1" ht="24.2" customHeight="1">
      <c r="A189" s="33"/>
      <c r="B189" s="34"/>
      <c r="C189" s="180" t="s">
        <v>264</v>
      </c>
      <c r="D189" s="180" t="s">
        <v>140</v>
      </c>
      <c r="E189" s="181" t="s">
        <v>265</v>
      </c>
      <c r="F189" s="182" t="s">
        <v>266</v>
      </c>
      <c r="G189" s="183" t="s">
        <v>143</v>
      </c>
      <c r="H189" s="184">
        <v>1</v>
      </c>
      <c r="I189" s="185"/>
      <c r="J189" s="186"/>
      <c r="K189" s="187">
        <f>ROUND(P189*H189,2)</f>
        <v>0</v>
      </c>
      <c r="L189" s="182" t="s">
        <v>144</v>
      </c>
      <c r="M189" s="188"/>
      <c r="N189" s="189" t="s">
        <v>1</v>
      </c>
      <c r="O189" s="190" t="s">
        <v>42</v>
      </c>
      <c r="P189" s="191">
        <f>I189+J189</f>
        <v>0</v>
      </c>
      <c r="Q189" s="191">
        <f>ROUND(I189*H189,2)</f>
        <v>0</v>
      </c>
      <c r="R189" s="191">
        <f>ROUND(J189*H189,2)</f>
        <v>0</v>
      </c>
      <c r="S189" s="70"/>
      <c r="T189" s="192">
        <f>S189*H189</f>
        <v>0</v>
      </c>
      <c r="U189" s="192">
        <v>0</v>
      </c>
      <c r="V189" s="192">
        <f>U189*H189</f>
        <v>0</v>
      </c>
      <c r="W189" s="192">
        <v>0</v>
      </c>
      <c r="X189" s="192">
        <f>W189*H189</f>
        <v>0</v>
      </c>
      <c r="Y189" s="193" t="s">
        <v>1</v>
      </c>
      <c r="Z189" s="33"/>
      <c r="AA189" s="33"/>
      <c r="AB189" s="33"/>
      <c r="AC189" s="33"/>
      <c r="AD189" s="33"/>
      <c r="AE189" s="33"/>
      <c r="AR189" s="194" t="s">
        <v>152</v>
      </c>
      <c r="AT189" s="194" t="s">
        <v>140</v>
      </c>
      <c r="AU189" s="194" t="s">
        <v>79</v>
      </c>
      <c r="AY189" s="14" t="s">
        <v>146</v>
      </c>
      <c r="BE189" s="114">
        <f>IF(O189="základní",K189,0)</f>
        <v>0</v>
      </c>
      <c r="BF189" s="114">
        <f>IF(O189="snížená",K189,0)</f>
        <v>0</v>
      </c>
      <c r="BG189" s="114">
        <f>IF(O189="zákl. přenesená",K189,0)</f>
        <v>0</v>
      </c>
      <c r="BH189" s="114">
        <f>IF(O189="sníž. přenesená",K189,0)</f>
        <v>0</v>
      </c>
      <c r="BI189" s="114">
        <f>IF(O189="nulová",K189,0)</f>
        <v>0</v>
      </c>
      <c r="BJ189" s="14" t="s">
        <v>87</v>
      </c>
      <c r="BK189" s="114">
        <f>ROUND(P189*H189,2)</f>
        <v>0</v>
      </c>
      <c r="BL189" s="14" t="s">
        <v>152</v>
      </c>
      <c r="BM189" s="194" t="s">
        <v>267</v>
      </c>
    </row>
    <row r="190" spans="1:65" s="2" customFormat="1" ht="19.5">
      <c r="A190" s="33"/>
      <c r="B190" s="34"/>
      <c r="C190" s="35"/>
      <c r="D190" s="195" t="s">
        <v>149</v>
      </c>
      <c r="E190" s="35"/>
      <c r="F190" s="196" t="s">
        <v>266</v>
      </c>
      <c r="G190" s="35"/>
      <c r="H190" s="35"/>
      <c r="I190" s="166"/>
      <c r="J190" s="166"/>
      <c r="K190" s="35"/>
      <c r="L190" s="35"/>
      <c r="M190" s="36"/>
      <c r="N190" s="197"/>
      <c r="O190" s="198"/>
      <c r="P190" s="70"/>
      <c r="Q190" s="70"/>
      <c r="R190" s="70"/>
      <c r="S190" s="70"/>
      <c r="T190" s="70"/>
      <c r="U190" s="70"/>
      <c r="V190" s="70"/>
      <c r="W190" s="70"/>
      <c r="X190" s="70"/>
      <c r="Y190" s="71"/>
      <c r="Z190" s="33"/>
      <c r="AA190" s="33"/>
      <c r="AB190" s="33"/>
      <c r="AC190" s="33"/>
      <c r="AD190" s="33"/>
      <c r="AE190" s="33"/>
      <c r="AT190" s="14" t="s">
        <v>149</v>
      </c>
      <c r="AU190" s="14" t="s">
        <v>79</v>
      </c>
    </row>
    <row r="191" spans="1:65" s="2" customFormat="1" ht="24.2" customHeight="1">
      <c r="A191" s="33"/>
      <c r="B191" s="34"/>
      <c r="C191" s="180" t="s">
        <v>268</v>
      </c>
      <c r="D191" s="180" t="s">
        <v>140</v>
      </c>
      <c r="E191" s="181" t="s">
        <v>269</v>
      </c>
      <c r="F191" s="182" t="s">
        <v>270</v>
      </c>
      <c r="G191" s="183" t="s">
        <v>143</v>
      </c>
      <c r="H191" s="184">
        <v>1</v>
      </c>
      <c r="I191" s="185"/>
      <c r="J191" s="186"/>
      <c r="K191" s="187">
        <f>ROUND(P191*H191,2)</f>
        <v>0</v>
      </c>
      <c r="L191" s="182" t="s">
        <v>144</v>
      </c>
      <c r="M191" s="188"/>
      <c r="N191" s="189" t="s">
        <v>1</v>
      </c>
      <c r="O191" s="190" t="s">
        <v>42</v>
      </c>
      <c r="P191" s="191">
        <f>I191+J191</f>
        <v>0</v>
      </c>
      <c r="Q191" s="191">
        <f>ROUND(I191*H191,2)</f>
        <v>0</v>
      </c>
      <c r="R191" s="191">
        <f>ROUND(J191*H191,2)</f>
        <v>0</v>
      </c>
      <c r="S191" s="70"/>
      <c r="T191" s="192">
        <f>S191*H191</f>
        <v>0</v>
      </c>
      <c r="U191" s="192">
        <v>0</v>
      </c>
      <c r="V191" s="192">
        <f>U191*H191</f>
        <v>0</v>
      </c>
      <c r="W191" s="192">
        <v>0</v>
      </c>
      <c r="X191" s="192">
        <f>W191*H191</f>
        <v>0</v>
      </c>
      <c r="Y191" s="193" t="s">
        <v>1</v>
      </c>
      <c r="Z191" s="33"/>
      <c r="AA191" s="33"/>
      <c r="AB191" s="33"/>
      <c r="AC191" s="33"/>
      <c r="AD191" s="33"/>
      <c r="AE191" s="33"/>
      <c r="AR191" s="194" t="s">
        <v>152</v>
      </c>
      <c r="AT191" s="194" t="s">
        <v>140</v>
      </c>
      <c r="AU191" s="194" t="s">
        <v>79</v>
      </c>
      <c r="AY191" s="14" t="s">
        <v>146</v>
      </c>
      <c r="BE191" s="114">
        <f>IF(O191="základní",K191,0)</f>
        <v>0</v>
      </c>
      <c r="BF191" s="114">
        <f>IF(O191="snížená",K191,0)</f>
        <v>0</v>
      </c>
      <c r="BG191" s="114">
        <f>IF(O191="zákl. přenesená",K191,0)</f>
        <v>0</v>
      </c>
      <c r="BH191" s="114">
        <f>IF(O191="sníž. přenesená",K191,0)</f>
        <v>0</v>
      </c>
      <c r="BI191" s="114">
        <f>IF(O191="nulová",K191,0)</f>
        <v>0</v>
      </c>
      <c r="BJ191" s="14" t="s">
        <v>87</v>
      </c>
      <c r="BK191" s="114">
        <f>ROUND(P191*H191,2)</f>
        <v>0</v>
      </c>
      <c r="BL191" s="14" t="s">
        <v>152</v>
      </c>
      <c r="BM191" s="194" t="s">
        <v>271</v>
      </c>
    </row>
    <row r="192" spans="1:65" s="2" customFormat="1" ht="19.5">
      <c r="A192" s="33"/>
      <c r="B192" s="34"/>
      <c r="C192" s="35"/>
      <c r="D192" s="195" t="s">
        <v>149</v>
      </c>
      <c r="E192" s="35"/>
      <c r="F192" s="196" t="s">
        <v>270</v>
      </c>
      <c r="G192" s="35"/>
      <c r="H192" s="35"/>
      <c r="I192" s="166"/>
      <c r="J192" s="166"/>
      <c r="K192" s="35"/>
      <c r="L192" s="35"/>
      <c r="M192" s="36"/>
      <c r="N192" s="197"/>
      <c r="O192" s="198"/>
      <c r="P192" s="70"/>
      <c r="Q192" s="70"/>
      <c r="R192" s="70"/>
      <c r="S192" s="70"/>
      <c r="T192" s="70"/>
      <c r="U192" s="70"/>
      <c r="V192" s="70"/>
      <c r="W192" s="70"/>
      <c r="X192" s="70"/>
      <c r="Y192" s="71"/>
      <c r="Z192" s="33"/>
      <c r="AA192" s="33"/>
      <c r="AB192" s="33"/>
      <c r="AC192" s="33"/>
      <c r="AD192" s="33"/>
      <c r="AE192" s="33"/>
      <c r="AT192" s="14" t="s">
        <v>149</v>
      </c>
      <c r="AU192" s="14" t="s">
        <v>79</v>
      </c>
    </row>
    <row r="193" spans="1:65" s="2" customFormat="1" ht="24.2" customHeight="1">
      <c r="A193" s="33"/>
      <c r="B193" s="34"/>
      <c r="C193" s="180" t="s">
        <v>272</v>
      </c>
      <c r="D193" s="180" t="s">
        <v>140</v>
      </c>
      <c r="E193" s="181" t="s">
        <v>273</v>
      </c>
      <c r="F193" s="182" t="s">
        <v>274</v>
      </c>
      <c r="G193" s="183" t="s">
        <v>143</v>
      </c>
      <c r="H193" s="184">
        <v>1</v>
      </c>
      <c r="I193" s="185"/>
      <c r="J193" s="186"/>
      <c r="K193" s="187">
        <f>ROUND(P193*H193,2)</f>
        <v>0</v>
      </c>
      <c r="L193" s="182" t="s">
        <v>144</v>
      </c>
      <c r="M193" s="188"/>
      <c r="N193" s="189" t="s">
        <v>1</v>
      </c>
      <c r="O193" s="190" t="s">
        <v>42</v>
      </c>
      <c r="P193" s="191">
        <f>I193+J193</f>
        <v>0</v>
      </c>
      <c r="Q193" s="191">
        <f>ROUND(I193*H193,2)</f>
        <v>0</v>
      </c>
      <c r="R193" s="191">
        <f>ROUND(J193*H193,2)</f>
        <v>0</v>
      </c>
      <c r="S193" s="70"/>
      <c r="T193" s="192">
        <f>S193*H193</f>
        <v>0</v>
      </c>
      <c r="U193" s="192">
        <v>0</v>
      </c>
      <c r="V193" s="192">
        <f>U193*H193</f>
        <v>0</v>
      </c>
      <c r="W193" s="192">
        <v>0</v>
      </c>
      <c r="X193" s="192">
        <f>W193*H193</f>
        <v>0</v>
      </c>
      <c r="Y193" s="193" t="s">
        <v>1</v>
      </c>
      <c r="Z193" s="33"/>
      <c r="AA193" s="33"/>
      <c r="AB193" s="33"/>
      <c r="AC193" s="33"/>
      <c r="AD193" s="33"/>
      <c r="AE193" s="33"/>
      <c r="AR193" s="194" t="s">
        <v>152</v>
      </c>
      <c r="AT193" s="194" t="s">
        <v>140</v>
      </c>
      <c r="AU193" s="194" t="s">
        <v>79</v>
      </c>
      <c r="AY193" s="14" t="s">
        <v>146</v>
      </c>
      <c r="BE193" s="114">
        <f>IF(O193="základní",K193,0)</f>
        <v>0</v>
      </c>
      <c r="BF193" s="114">
        <f>IF(O193="snížená",K193,0)</f>
        <v>0</v>
      </c>
      <c r="BG193" s="114">
        <f>IF(O193="zákl. přenesená",K193,0)</f>
        <v>0</v>
      </c>
      <c r="BH193" s="114">
        <f>IF(O193="sníž. přenesená",K193,0)</f>
        <v>0</v>
      </c>
      <c r="BI193" s="114">
        <f>IF(O193="nulová",K193,0)</f>
        <v>0</v>
      </c>
      <c r="BJ193" s="14" t="s">
        <v>87</v>
      </c>
      <c r="BK193" s="114">
        <f>ROUND(P193*H193,2)</f>
        <v>0</v>
      </c>
      <c r="BL193" s="14" t="s">
        <v>152</v>
      </c>
      <c r="BM193" s="194" t="s">
        <v>275</v>
      </c>
    </row>
    <row r="194" spans="1:65" s="2" customFormat="1" ht="11.25">
      <c r="A194" s="33"/>
      <c r="B194" s="34"/>
      <c r="C194" s="35"/>
      <c r="D194" s="195" t="s">
        <v>149</v>
      </c>
      <c r="E194" s="35"/>
      <c r="F194" s="196" t="s">
        <v>274</v>
      </c>
      <c r="G194" s="35"/>
      <c r="H194" s="35"/>
      <c r="I194" s="166"/>
      <c r="J194" s="166"/>
      <c r="K194" s="35"/>
      <c r="L194" s="35"/>
      <c r="M194" s="36"/>
      <c r="N194" s="197"/>
      <c r="O194" s="198"/>
      <c r="P194" s="70"/>
      <c r="Q194" s="70"/>
      <c r="R194" s="70"/>
      <c r="S194" s="70"/>
      <c r="T194" s="70"/>
      <c r="U194" s="70"/>
      <c r="V194" s="70"/>
      <c r="W194" s="70"/>
      <c r="X194" s="70"/>
      <c r="Y194" s="71"/>
      <c r="Z194" s="33"/>
      <c r="AA194" s="33"/>
      <c r="AB194" s="33"/>
      <c r="AC194" s="33"/>
      <c r="AD194" s="33"/>
      <c r="AE194" s="33"/>
      <c r="AT194" s="14" t="s">
        <v>149</v>
      </c>
      <c r="AU194" s="14" t="s">
        <v>79</v>
      </c>
    </row>
    <row r="195" spans="1:65" s="2" customFormat="1" ht="24.2" customHeight="1">
      <c r="A195" s="33"/>
      <c r="B195" s="34"/>
      <c r="C195" s="180" t="s">
        <v>276</v>
      </c>
      <c r="D195" s="180" t="s">
        <v>140</v>
      </c>
      <c r="E195" s="181" t="s">
        <v>277</v>
      </c>
      <c r="F195" s="182" t="s">
        <v>278</v>
      </c>
      <c r="G195" s="183" t="s">
        <v>143</v>
      </c>
      <c r="H195" s="184">
        <v>1</v>
      </c>
      <c r="I195" s="185"/>
      <c r="J195" s="186"/>
      <c r="K195" s="187">
        <f>ROUND(P195*H195,2)</f>
        <v>0</v>
      </c>
      <c r="L195" s="182" t="s">
        <v>144</v>
      </c>
      <c r="M195" s="188"/>
      <c r="N195" s="189" t="s">
        <v>1</v>
      </c>
      <c r="O195" s="190" t="s">
        <v>42</v>
      </c>
      <c r="P195" s="191">
        <f>I195+J195</f>
        <v>0</v>
      </c>
      <c r="Q195" s="191">
        <f>ROUND(I195*H195,2)</f>
        <v>0</v>
      </c>
      <c r="R195" s="191">
        <f>ROUND(J195*H195,2)</f>
        <v>0</v>
      </c>
      <c r="S195" s="70"/>
      <c r="T195" s="192">
        <f>S195*H195</f>
        <v>0</v>
      </c>
      <c r="U195" s="192">
        <v>0</v>
      </c>
      <c r="V195" s="192">
        <f>U195*H195</f>
        <v>0</v>
      </c>
      <c r="W195" s="192">
        <v>0</v>
      </c>
      <c r="X195" s="192">
        <f>W195*H195</f>
        <v>0</v>
      </c>
      <c r="Y195" s="193" t="s">
        <v>1</v>
      </c>
      <c r="Z195" s="33"/>
      <c r="AA195" s="33"/>
      <c r="AB195" s="33"/>
      <c r="AC195" s="33"/>
      <c r="AD195" s="33"/>
      <c r="AE195" s="33"/>
      <c r="AR195" s="194" t="s">
        <v>152</v>
      </c>
      <c r="AT195" s="194" t="s">
        <v>140</v>
      </c>
      <c r="AU195" s="194" t="s">
        <v>79</v>
      </c>
      <c r="AY195" s="14" t="s">
        <v>146</v>
      </c>
      <c r="BE195" s="114">
        <f>IF(O195="základní",K195,0)</f>
        <v>0</v>
      </c>
      <c r="BF195" s="114">
        <f>IF(O195="snížená",K195,0)</f>
        <v>0</v>
      </c>
      <c r="BG195" s="114">
        <f>IF(O195="zákl. přenesená",K195,0)</f>
        <v>0</v>
      </c>
      <c r="BH195" s="114">
        <f>IF(O195="sníž. přenesená",K195,0)</f>
        <v>0</v>
      </c>
      <c r="BI195" s="114">
        <f>IF(O195="nulová",K195,0)</f>
        <v>0</v>
      </c>
      <c r="BJ195" s="14" t="s">
        <v>87</v>
      </c>
      <c r="BK195" s="114">
        <f>ROUND(P195*H195,2)</f>
        <v>0</v>
      </c>
      <c r="BL195" s="14" t="s">
        <v>152</v>
      </c>
      <c r="BM195" s="194" t="s">
        <v>279</v>
      </c>
    </row>
    <row r="196" spans="1:65" s="2" customFormat="1" ht="11.25">
      <c r="A196" s="33"/>
      <c r="B196" s="34"/>
      <c r="C196" s="35"/>
      <c r="D196" s="195" t="s">
        <v>149</v>
      </c>
      <c r="E196" s="35"/>
      <c r="F196" s="196" t="s">
        <v>278</v>
      </c>
      <c r="G196" s="35"/>
      <c r="H196" s="35"/>
      <c r="I196" s="166"/>
      <c r="J196" s="166"/>
      <c r="K196" s="35"/>
      <c r="L196" s="35"/>
      <c r="M196" s="36"/>
      <c r="N196" s="197"/>
      <c r="O196" s="198"/>
      <c r="P196" s="70"/>
      <c r="Q196" s="70"/>
      <c r="R196" s="70"/>
      <c r="S196" s="70"/>
      <c r="T196" s="70"/>
      <c r="U196" s="70"/>
      <c r="V196" s="70"/>
      <c r="W196" s="70"/>
      <c r="X196" s="70"/>
      <c r="Y196" s="71"/>
      <c r="Z196" s="33"/>
      <c r="AA196" s="33"/>
      <c r="AB196" s="33"/>
      <c r="AC196" s="33"/>
      <c r="AD196" s="33"/>
      <c r="AE196" s="33"/>
      <c r="AT196" s="14" t="s">
        <v>149</v>
      </c>
      <c r="AU196" s="14" t="s">
        <v>79</v>
      </c>
    </row>
    <row r="197" spans="1:65" s="2" customFormat="1" ht="24.2" customHeight="1">
      <c r="A197" s="33"/>
      <c r="B197" s="34"/>
      <c r="C197" s="180" t="s">
        <v>280</v>
      </c>
      <c r="D197" s="180" t="s">
        <v>140</v>
      </c>
      <c r="E197" s="181" t="s">
        <v>281</v>
      </c>
      <c r="F197" s="182" t="s">
        <v>282</v>
      </c>
      <c r="G197" s="183" t="s">
        <v>143</v>
      </c>
      <c r="H197" s="184">
        <v>1</v>
      </c>
      <c r="I197" s="185"/>
      <c r="J197" s="186"/>
      <c r="K197" s="187">
        <f>ROUND(P197*H197,2)</f>
        <v>0</v>
      </c>
      <c r="L197" s="182" t="s">
        <v>144</v>
      </c>
      <c r="M197" s="188"/>
      <c r="N197" s="189" t="s">
        <v>1</v>
      </c>
      <c r="O197" s="190" t="s">
        <v>42</v>
      </c>
      <c r="P197" s="191">
        <f>I197+J197</f>
        <v>0</v>
      </c>
      <c r="Q197" s="191">
        <f>ROUND(I197*H197,2)</f>
        <v>0</v>
      </c>
      <c r="R197" s="191">
        <f>ROUND(J197*H197,2)</f>
        <v>0</v>
      </c>
      <c r="S197" s="70"/>
      <c r="T197" s="192">
        <f>S197*H197</f>
        <v>0</v>
      </c>
      <c r="U197" s="192">
        <v>0</v>
      </c>
      <c r="V197" s="192">
        <f>U197*H197</f>
        <v>0</v>
      </c>
      <c r="W197" s="192">
        <v>0</v>
      </c>
      <c r="X197" s="192">
        <f>W197*H197</f>
        <v>0</v>
      </c>
      <c r="Y197" s="193" t="s">
        <v>1</v>
      </c>
      <c r="Z197" s="33"/>
      <c r="AA197" s="33"/>
      <c r="AB197" s="33"/>
      <c r="AC197" s="33"/>
      <c r="AD197" s="33"/>
      <c r="AE197" s="33"/>
      <c r="AR197" s="194" t="s">
        <v>152</v>
      </c>
      <c r="AT197" s="194" t="s">
        <v>140</v>
      </c>
      <c r="AU197" s="194" t="s">
        <v>79</v>
      </c>
      <c r="AY197" s="14" t="s">
        <v>146</v>
      </c>
      <c r="BE197" s="114">
        <f>IF(O197="základní",K197,0)</f>
        <v>0</v>
      </c>
      <c r="BF197" s="114">
        <f>IF(O197="snížená",K197,0)</f>
        <v>0</v>
      </c>
      <c r="BG197" s="114">
        <f>IF(O197="zákl. přenesená",K197,0)</f>
        <v>0</v>
      </c>
      <c r="BH197" s="114">
        <f>IF(O197="sníž. přenesená",K197,0)</f>
        <v>0</v>
      </c>
      <c r="BI197" s="114">
        <f>IF(O197="nulová",K197,0)</f>
        <v>0</v>
      </c>
      <c r="BJ197" s="14" t="s">
        <v>87</v>
      </c>
      <c r="BK197" s="114">
        <f>ROUND(P197*H197,2)</f>
        <v>0</v>
      </c>
      <c r="BL197" s="14" t="s">
        <v>152</v>
      </c>
      <c r="BM197" s="194" t="s">
        <v>283</v>
      </c>
    </row>
    <row r="198" spans="1:65" s="2" customFormat="1" ht="19.5">
      <c r="A198" s="33"/>
      <c r="B198" s="34"/>
      <c r="C198" s="35"/>
      <c r="D198" s="195" t="s">
        <v>149</v>
      </c>
      <c r="E198" s="35"/>
      <c r="F198" s="196" t="s">
        <v>282</v>
      </c>
      <c r="G198" s="35"/>
      <c r="H198" s="35"/>
      <c r="I198" s="166"/>
      <c r="J198" s="166"/>
      <c r="K198" s="35"/>
      <c r="L198" s="35"/>
      <c r="M198" s="36"/>
      <c r="N198" s="197"/>
      <c r="O198" s="198"/>
      <c r="P198" s="70"/>
      <c r="Q198" s="70"/>
      <c r="R198" s="70"/>
      <c r="S198" s="70"/>
      <c r="T198" s="70"/>
      <c r="U198" s="70"/>
      <c r="V198" s="70"/>
      <c r="W198" s="70"/>
      <c r="X198" s="70"/>
      <c r="Y198" s="71"/>
      <c r="Z198" s="33"/>
      <c r="AA198" s="33"/>
      <c r="AB198" s="33"/>
      <c r="AC198" s="33"/>
      <c r="AD198" s="33"/>
      <c r="AE198" s="33"/>
      <c r="AT198" s="14" t="s">
        <v>149</v>
      </c>
      <c r="AU198" s="14" t="s">
        <v>79</v>
      </c>
    </row>
    <row r="199" spans="1:65" s="2" customFormat="1" ht="24.2" customHeight="1">
      <c r="A199" s="33"/>
      <c r="B199" s="34"/>
      <c r="C199" s="180" t="s">
        <v>284</v>
      </c>
      <c r="D199" s="180" t="s">
        <v>140</v>
      </c>
      <c r="E199" s="181" t="s">
        <v>285</v>
      </c>
      <c r="F199" s="182" t="s">
        <v>286</v>
      </c>
      <c r="G199" s="183" t="s">
        <v>143</v>
      </c>
      <c r="H199" s="184">
        <v>1</v>
      </c>
      <c r="I199" s="185"/>
      <c r="J199" s="186"/>
      <c r="K199" s="187">
        <f>ROUND(P199*H199,2)</f>
        <v>0</v>
      </c>
      <c r="L199" s="182" t="s">
        <v>144</v>
      </c>
      <c r="M199" s="188"/>
      <c r="N199" s="189" t="s">
        <v>1</v>
      </c>
      <c r="O199" s="190" t="s">
        <v>42</v>
      </c>
      <c r="P199" s="191">
        <f>I199+J199</f>
        <v>0</v>
      </c>
      <c r="Q199" s="191">
        <f>ROUND(I199*H199,2)</f>
        <v>0</v>
      </c>
      <c r="R199" s="191">
        <f>ROUND(J199*H199,2)</f>
        <v>0</v>
      </c>
      <c r="S199" s="70"/>
      <c r="T199" s="192">
        <f>S199*H199</f>
        <v>0</v>
      </c>
      <c r="U199" s="192">
        <v>0</v>
      </c>
      <c r="V199" s="192">
        <f>U199*H199</f>
        <v>0</v>
      </c>
      <c r="W199" s="192">
        <v>0</v>
      </c>
      <c r="X199" s="192">
        <f>W199*H199</f>
        <v>0</v>
      </c>
      <c r="Y199" s="193" t="s">
        <v>1</v>
      </c>
      <c r="Z199" s="33"/>
      <c r="AA199" s="33"/>
      <c r="AB199" s="33"/>
      <c r="AC199" s="33"/>
      <c r="AD199" s="33"/>
      <c r="AE199" s="33"/>
      <c r="AR199" s="194" t="s">
        <v>152</v>
      </c>
      <c r="AT199" s="194" t="s">
        <v>140</v>
      </c>
      <c r="AU199" s="194" t="s">
        <v>79</v>
      </c>
      <c r="AY199" s="14" t="s">
        <v>146</v>
      </c>
      <c r="BE199" s="114">
        <f>IF(O199="základní",K199,0)</f>
        <v>0</v>
      </c>
      <c r="BF199" s="114">
        <f>IF(O199="snížená",K199,0)</f>
        <v>0</v>
      </c>
      <c r="BG199" s="114">
        <f>IF(O199="zákl. přenesená",K199,0)</f>
        <v>0</v>
      </c>
      <c r="BH199" s="114">
        <f>IF(O199="sníž. přenesená",K199,0)</f>
        <v>0</v>
      </c>
      <c r="BI199" s="114">
        <f>IF(O199="nulová",K199,0)</f>
        <v>0</v>
      </c>
      <c r="BJ199" s="14" t="s">
        <v>87</v>
      </c>
      <c r="BK199" s="114">
        <f>ROUND(P199*H199,2)</f>
        <v>0</v>
      </c>
      <c r="BL199" s="14" t="s">
        <v>152</v>
      </c>
      <c r="BM199" s="194" t="s">
        <v>287</v>
      </c>
    </row>
    <row r="200" spans="1:65" s="2" customFormat="1" ht="11.25">
      <c r="A200" s="33"/>
      <c r="B200" s="34"/>
      <c r="C200" s="35"/>
      <c r="D200" s="195" t="s">
        <v>149</v>
      </c>
      <c r="E200" s="35"/>
      <c r="F200" s="196" t="s">
        <v>286</v>
      </c>
      <c r="G200" s="35"/>
      <c r="H200" s="35"/>
      <c r="I200" s="166"/>
      <c r="J200" s="166"/>
      <c r="K200" s="35"/>
      <c r="L200" s="35"/>
      <c r="M200" s="36"/>
      <c r="N200" s="197"/>
      <c r="O200" s="198"/>
      <c r="P200" s="70"/>
      <c r="Q200" s="70"/>
      <c r="R200" s="70"/>
      <c r="S200" s="70"/>
      <c r="T200" s="70"/>
      <c r="U200" s="70"/>
      <c r="V200" s="70"/>
      <c r="W200" s="70"/>
      <c r="X200" s="70"/>
      <c r="Y200" s="71"/>
      <c r="Z200" s="33"/>
      <c r="AA200" s="33"/>
      <c r="AB200" s="33"/>
      <c r="AC200" s="33"/>
      <c r="AD200" s="33"/>
      <c r="AE200" s="33"/>
      <c r="AT200" s="14" t="s">
        <v>149</v>
      </c>
      <c r="AU200" s="14" t="s">
        <v>79</v>
      </c>
    </row>
    <row r="201" spans="1:65" s="2" customFormat="1" ht="24.2" customHeight="1">
      <c r="A201" s="33"/>
      <c r="B201" s="34"/>
      <c r="C201" s="180" t="s">
        <v>288</v>
      </c>
      <c r="D201" s="180" t="s">
        <v>140</v>
      </c>
      <c r="E201" s="181" t="s">
        <v>289</v>
      </c>
      <c r="F201" s="182" t="s">
        <v>290</v>
      </c>
      <c r="G201" s="183" t="s">
        <v>143</v>
      </c>
      <c r="H201" s="184">
        <v>1</v>
      </c>
      <c r="I201" s="185"/>
      <c r="J201" s="186"/>
      <c r="K201" s="187">
        <f>ROUND(P201*H201,2)</f>
        <v>0</v>
      </c>
      <c r="L201" s="182" t="s">
        <v>144</v>
      </c>
      <c r="M201" s="188"/>
      <c r="N201" s="189" t="s">
        <v>1</v>
      </c>
      <c r="O201" s="190" t="s">
        <v>42</v>
      </c>
      <c r="P201" s="191">
        <f>I201+J201</f>
        <v>0</v>
      </c>
      <c r="Q201" s="191">
        <f>ROUND(I201*H201,2)</f>
        <v>0</v>
      </c>
      <c r="R201" s="191">
        <f>ROUND(J201*H201,2)</f>
        <v>0</v>
      </c>
      <c r="S201" s="70"/>
      <c r="T201" s="192">
        <f>S201*H201</f>
        <v>0</v>
      </c>
      <c r="U201" s="192">
        <v>0</v>
      </c>
      <c r="V201" s="192">
        <f>U201*H201</f>
        <v>0</v>
      </c>
      <c r="W201" s="192">
        <v>0</v>
      </c>
      <c r="X201" s="192">
        <f>W201*H201</f>
        <v>0</v>
      </c>
      <c r="Y201" s="193" t="s">
        <v>1</v>
      </c>
      <c r="Z201" s="33"/>
      <c r="AA201" s="33"/>
      <c r="AB201" s="33"/>
      <c r="AC201" s="33"/>
      <c r="AD201" s="33"/>
      <c r="AE201" s="33"/>
      <c r="AR201" s="194" t="s">
        <v>152</v>
      </c>
      <c r="AT201" s="194" t="s">
        <v>140</v>
      </c>
      <c r="AU201" s="194" t="s">
        <v>79</v>
      </c>
      <c r="AY201" s="14" t="s">
        <v>146</v>
      </c>
      <c r="BE201" s="114">
        <f>IF(O201="základní",K201,0)</f>
        <v>0</v>
      </c>
      <c r="BF201" s="114">
        <f>IF(O201="snížená",K201,0)</f>
        <v>0</v>
      </c>
      <c r="BG201" s="114">
        <f>IF(O201="zákl. přenesená",K201,0)</f>
        <v>0</v>
      </c>
      <c r="BH201" s="114">
        <f>IF(O201="sníž. přenesená",K201,0)</f>
        <v>0</v>
      </c>
      <c r="BI201" s="114">
        <f>IF(O201="nulová",K201,0)</f>
        <v>0</v>
      </c>
      <c r="BJ201" s="14" t="s">
        <v>87</v>
      </c>
      <c r="BK201" s="114">
        <f>ROUND(P201*H201,2)</f>
        <v>0</v>
      </c>
      <c r="BL201" s="14" t="s">
        <v>152</v>
      </c>
      <c r="BM201" s="194" t="s">
        <v>291</v>
      </c>
    </row>
    <row r="202" spans="1:65" s="2" customFormat="1" ht="19.5">
      <c r="A202" s="33"/>
      <c r="B202" s="34"/>
      <c r="C202" s="35"/>
      <c r="D202" s="195" t="s">
        <v>149</v>
      </c>
      <c r="E202" s="35"/>
      <c r="F202" s="196" t="s">
        <v>290</v>
      </c>
      <c r="G202" s="35"/>
      <c r="H202" s="35"/>
      <c r="I202" s="166"/>
      <c r="J202" s="166"/>
      <c r="K202" s="35"/>
      <c r="L202" s="35"/>
      <c r="M202" s="36"/>
      <c r="N202" s="197"/>
      <c r="O202" s="198"/>
      <c r="P202" s="70"/>
      <c r="Q202" s="70"/>
      <c r="R202" s="70"/>
      <c r="S202" s="70"/>
      <c r="T202" s="70"/>
      <c r="U202" s="70"/>
      <c r="V202" s="70"/>
      <c r="W202" s="70"/>
      <c r="X202" s="70"/>
      <c r="Y202" s="71"/>
      <c r="Z202" s="33"/>
      <c r="AA202" s="33"/>
      <c r="AB202" s="33"/>
      <c r="AC202" s="33"/>
      <c r="AD202" s="33"/>
      <c r="AE202" s="33"/>
      <c r="AT202" s="14" t="s">
        <v>149</v>
      </c>
      <c r="AU202" s="14" t="s">
        <v>79</v>
      </c>
    </row>
    <row r="203" spans="1:65" s="2" customFormat="1" ht="37.9" customHeight="1">
      <c r="A203" s="33"/>
      <c r="B203" s="34"/>
      <c r="C203" s="180" t="s">
        <v>292</v>
      </c>
      <c r="D203" s="180" t="s">
        <v>140</v>
      </c>
      <c r="E203" s="181" t="s">
        <v>293</v>
      </c>
      <c r="F203" s="182" t="s">
        <v>294</v>
      </c>
      <c r="G203" s="183" t="s">
        <v>143</v>
      </c>
      <c r="H203" s="184">
        <v>1</v>
      </c>
      <c r="I203" s="185"/>
      <c r="J203" s="186"/>
      <c r="K203" s="187">
        <f>ROUND(P203*H203,2)</f>
        <v>0</v>
      </c>
      <c r="L203" s="182" t="s">
        <v>144</v>
      </c>
      <c r="M203" s="188"/>
      <c r="N203" s="189" t="s">
        <v>1</v>
      </c>
      <c r="O203" s="190" t="s">
        <v>42</v>
      </c>
      <c r="P203" s="191">
        <f>I203+J203</f>
        <v>0</v>
      </c>
      <c r="Q203" s="191">
        <f>ROUND(I203*H203,2)</f>
        <v>0</v>
      </c>
      <c r="R203" s="191">
        <f>ROUND(J203*H203,2)</f>
        <v>0</v>
      </c>
      <c r="S203" s="70"/>
      <c r="T203" s="192">
        <f>S203*H203</f>
        <v>0</v>
      </c>
      <c r="U203" s="192">
        <v>0</v>
      </c>
      <c r="V203" s="192">
        <f>U203*H203</f>
        <v>0</v>
      </c>
      <c r="W203" s="192">
        <v>0</v>
      </c>
      <c r="X203" s="192">
        <f>W203*H203</f>
        <v>0</v>
      </c>
      <c r="Y203" s="193" t="s">
        <v>1</v>
      </c>
      <c r="Z203" s="33"/>
      <c r="AA203" s="33"/>
      <c r="AB203" s="33"/>
      <c r="AC203" s="33"/>
      <c r="AD203" s="33"/>
      <c r="AE203" s="33"/>
      <c r="AR203" s="194" t="s">
        <v>152</v>
      </c>
      <c r="AT203" s="194" t="s">
        <v>140</v>
      </c>
      <c r="AU203" s="194" t="s">
        <v>79</v>
      </c>
      <c r="AY203" s="14" t="s">
        <v>146</v>
      </c>
      <c r="BE203" s="114">
        <f>IF(O203="základní",K203,0)</f>
        <v>0</v>
      </c>
      <c r="BF203" s="114">
        <f>IF(O203="snížená",K203,0)</f>
        <v>0</v>
      </c>
      <c r="BG203" s="114">
        <f>IF(O203="zákl. přenesená",K203,0)</f>
        <v>0</v>
      </c>
      <c r="BH203" s="114">
        <f>IF(O203="sníž. přenesená",K203,0)</f>
        <v>0</v>
      </c>
      <c r="BI203" s="114">
        <f>IF(O203="nulová",K203,0)</f>
        <v>0</v>
      </c>
      <c r="BJ203" s="14" t="s">
        <v>87</v>
      </c>
      <c r="BK203" s="114">
        <f>ROUND(P203*H203,2)</f>
        <v>0</v>
      </c>
      <c r="BL203" s="14" t="s">
        <v>152</v>
      </c>
      <c r="BM203" s="194" t="s">
        <v>295</v>
      </c>
    </row>
    <row r="204" spans="1:65" s="2" customFormat="1" ht="19.5">
      <c r="A204" s="33"/>
      <c r="B204" s="34"/>
      <c r="C204" s="35"/>
      <c r="D204" s="195" t="s">
        <v>149</v>
      </c>
      <c r="E204" s="35"/>
      <c r="F204" s="196" t="s">
        <v>294</v>
      </c>
      <c r="G204" s="35"/>
      <c r="H204" s="35"/>
      <c r="I204" s="166"/>
      <c r="J204" s="166"/>
      <c r="K204" s="35"/>
      <c r="L204" s="35"/>
      <c r="M204" s="36"/>
      <c r="N204" s="197"/>
      <c r="O204" s="198"/>
      <c r="P204" s="70"/>
      <c r="Q204" s="70"/>
      <c r="R204" s="70"/>
      <c r="S204" s="70"/>
      <c r="T204" s="70"/>
      <c r="U204" s="70"/>
      <c r="V204" s="70"/>
      <c r="W204" s="70"/>
      <c r="X204" s="70"/>
      <c r="Y204" s="71"/>
      <c r="Z204" s="33"/>
      <c r="AA204" s="33"/>
      <c r="AB204" s="33"/>
      <c r="AC204" s="33"/>
      <c r="AD204" s="33"/>
      <c r="AE204" s="33"/>
      <c r="AT204" s="14" t="s">
        <v>149</v>
      </c>
      <c r="AU204" s="14" t="s">
        <v>79</v>
      </c>
    </row>
    <row r="205" spans="1:65" s="2" customFormat="1" ht="24.2" customHeight="1">
      <c r="A205" s="33"/>
      <c r="B205" s="34"/>
      <c r="C205" s="180" t="s">
        <v>296</v>
      </c>
      <c r="D205" s="180" t="s">
        <v>140</v>
      </c>
      <c r="E205" s="181" t="s">
        <v>297</v>
      </c>
      <c r="F205" s="182" t="s">
        <v>298</v>
      </c>
      <c r="G205" s="183" t="s">
        <v>143</v>
      </c>
      <c r="H205" s="184">
        <v>1</v>
      </c>
      <c r="I205" s="185"/>
      <c r="J205" s="186"/>
      <c r="K205" s="187">
        <f>ROUND(P205*H205,2)</f>
        <v>0</v>
      </c>
      <c r="L205" s="182" t="s">
        <v>144</v>
      </c>
      <c r="M205" s="188"/>
      <c r="N205" s="189" t="s">
        <v>1</v>
      </c>
      <c r="O205" s="190" t="s">
        <v>42</v>
      </c>
      <c r="P205" s="191">
        <f>I205+J205</f>
        <v>0</v>
      </c>
      <c r="Q205" s="191">
        <f>ROUND(I205*H205,2)</f>
        <v>0</v>
      </c>
      <c r="R205" s="191">
        <f>ROUND(J205*H205,2)</f>
        <v>0</v>
      </c>
      <c r="S205" s="70"/>
      <c r="T205" s="192">
        <f>S205*H205</f>
        <v>0</v>
      </c>
      <c r="U205" s="192">
        <v>0</v>
      </c>
      <c r="V205" s="192">
        <f>U205*H205</f>
        <v>0</v>
      </c>
      <c r="W205" s="192">
        <v>0</v>
      </c>
      <c r="X205" s="192">
        <f>W205*H205</f>
        <v>0</v>
      </c>
      <c r="Y205" s="193" t="s">
        <v>1</v>
      </c>
      <c r="Z205" s="33"/>
      <c r="AA205" s="33"/>
      <c r="AB205" s="33"/>
      <c r="AC205" s="33"/>
      <c r="AD205" s="33"/>
      <c r="AE205" s="33"/>
      <c r="AR205" s="194" t="s">
        <v>152</v>
      </c>
      <c r="AT205" s="194" t="s">
        <v>140</v>
      </c>
      <c r="AU205" s="194" t="s">
        <v>79</v>
      </c>
      <c r="AY205" s="14" t="s">
        <v>146</v>
      </c>
      <c r="BE205" s="114">
        <f>IF(O205="základní",K205,0)</f>
        <v>0</v>
      </c>
      <c r="BF205" s="114">
        <f>IF(O205="snížená",K205,0)</f>
        <v>0</v>
      </c>
      <c r="BG205" s="114">
        <f>IF(O205="zákl. přenesená",K205,0)</f>
        <v>0</v>
      </c>
      <c r="BH205" s="114">
        <f>IF(O205="sníž. přenesená",K205,0)</f>
        <v>0</v>
      </c>
      <c r="BI205" s="114">
        <f>IF(O205="nulová",K205,0)</f>
        <v>0</v>
      </c>
      <c r="BJ205" s="14" t="s">
        <v>87</v>
      </c>
      <c r="BK205" s="114">
        <f>ROUND(P205*H205,2)</f>
        <v>0</v>
      </c>
      <c r="BL205" s="14" t="s">
        <v>152</v>
      </c>
      <c r="BM205" s="194" t="s">
        <v>299</v>
      </c>
    </row>
    <row r="206" spans="1:65" s="2" customFormat="1" ht="11.25">
      <c r="A206" s="33"/>
      <c r="B206" s="34"/>
      <c r="C206" s="35"/>
      <c r="D206" s="195" t="s">
        <v>149</v>
      </c>
      <c r="E206" s="35"/>
      <c r="F206" s="196" t="s">
        <v>298</v>
      </c>
      <c r="G206" s="35"/>
      <c r="H206" s="35"/>
      <c r="I206" s="166"/>
      <c r="J206" s="166"/>
      <c r="K206" s="35"/>
      <c r="L206" s="35"/>
      <c r="M206" s="36"/>
      <c r="N206" s="197"/>
      <c r="O206" s="198"/>
      <c r="P206" s="70"/>
      <c r="Q206" s="70"/>
      <c r="R206" s="70"/>
      <c r="S206" s="70"/>
      <c r="T206" s="70"/>
      <c r="U206" s="70"/>
      <c r="V206" s="70"/>
      <c r="W206" s="70"/>
      <c r="X206" s="70"/>
      <c r="Y206" s="71"/>
      <c r="Z206" s="33"/>
      <c r="AA206" s="33"/>
      <c r="AB206" s="33"/>
      <c r="AC206" s="33"/>
      <c r="AD206" s="33"/>
      <c r="AE206" s="33"/>
      <c r="AT206" s="14" t="s">
        <v>149</v>
      </c>
      <c r="AU206" s="14" t="s">
        <v>79</v>
      </c>
    </row>
    <row r="207" spans="1:65" s="2" customFormat="1" ht="24.2" customHeight="1">
      <c r="A207" s="33"/>
      <c r="B207" s="34"/>
      <c r="C207" s="180" t="s">
        <v>300</v>
      </c>
      <c r="D207" s="180" t="s">
        <v>140</v>
      </c>
      <c r="E207" s="181" t="s">
        <v>301</v>
      </c>
      <c r="F207" s="182" t="s">
        <v>302</v>
      </c>
      <c r="G207" s="183" t="s">
        <v>143</v>
      </c>
      <c r="H207" s="184">
        <v>1</v>
      </c>
      <c r="I207" s="185"/>
      <c r="J207" s="186"/>
      <c r="K207" s="187">
        <f>ROUND(P207*H207,2)</f>
        <v>0</v>
      </c>
      <c r="L207" s="182" t="s">
        <v>144</v>
      </c>
      <c r="M207" s="188"/>
      <c r="N207" s="189" t="s">
        <v>1</v>
      </c>
      <c r="O207" s="190" t="s">
        <v>42</v>
      </c>
      <c r="P207" s="191">
        <f>I207+J207</f>
        <v>0</v>
      </c>
      <c r="Q207" s="191">
        <f>ROUND(I207*H207,2)</f>
        <v>0</v>
      </c>
      <c r="R207" s="191">
        <f>ROUND(J207*H207,2)</f>
        <v>0</v>
      </c>
      <c r="S207" s="70"/>
      <c r="T207" s="192">
        <f>S207*H207</f>
        <v>0</v>
      </c>
      <c r="U207" s="192">
        <v>0</v>
      </c>
      <c r="V207" s="192">
        <f>U207*H207</f>
        <v>0</v>
      </c>
      <c r="W207" s="192">
        <v>0</v>
      </c>
      <c r="X207" s="192">
        <f>W207*H207</f>
        <v>0</v>
      </c>
      <c r="Y207" s="193" t="s">
        <v>1</v>
      </c>
      <c r="Z207" s="33"/>
      <c r="AA207" s="33"/>
      <c r="AB207" s="33"/>
      <c r="AC207" s="33"/>
      <c r="AD207" s="33"/>
      <c r="AE207" s="33"/>
      <c r="AR207" s="194" t="s">
        <v>152</v>
      </c>
      <c r="AT207" s="194" t="s">
        <v>140</v>
      </c>
      <c r="AU207" s="194" t="s">
        <v>79</v>
      </c>
      <c r="AY207" s="14" t="s">
        <v>146</v>
      </c>
      <c r="BE207" s="114">
        <f>IF(O207="základní",K207,0)</f>
        <v>0</v>
      </c>
      <c r="BF207" s="114">
        <f>IF(O207="snížená",K207,0)</f>
        <v>0</v>
      </c>
      <c r="BG207" s="114">
        <f>IF(O207="zákl. přenesená",K207,0)</f>
        <v>0</v>
      </c>
      <c r="BH207" s="114">
        <f>IF(O207="sníž. přenesená",K207,0)</f>
        <v>0</v>
      </c>
      <c r="BI207" s="114">
        <f>IF(O207="nulová",K207,0)</f>
        <v>0</v>
      </c>
      <c r="BJ207" s="14" t="s">
        <v>87</v>
      </c>
      <c r="BK207" s="114">
        <f>ROUND(P207*H207,2)</f>
        <v>0</v>
      </c>
      <c r="BL207" s="14" t="s">
        <v>152</v>
      </c>
      <c r="BM207" s="194" t="s">
        <v>303</v>
      </c>
    </row>
    <row r="208" spans="1:65" s="2" customFormat="1" ht="19.5">
      <c r="A208" s="33"/>
      <c r="B208" s="34"/>
      <c r="C208" s="35"/>
      <c r="D208" s="195" t="s">
        <v>149</v>
      </c>
      <c r="E208" s="35"/>
      <c r="F208" s="196" t="s">
        <v>302</v>
      </c>
      <c r="G208" s="35"/>
      <c r="H208" s="35"/>
      <c r="I208" s="166"/>
      <c r="J208" s="166"/>
      <c r="K208" s="35"/>
      <c r="L208" s="35"/>
      <c r="M208" s="36"/>
      <c r="N208" s="197"/>
      <c r="O208" s="198"/>
      <c r="P208" s="70"/>
      <c r="Q208" s="70"/>
      <c r="R208" s="70"/>
      <c r="S208" s="70"/>
      <c r="T208" s="70"/>
      <c r="U208" s="70"/>
      <c r="V208" s="70"/>
      <c r="W208" s="70"/>
      <c r="X208" s="70"/>
      <c r="Y208" s="71"/>
      <c r="Z208" s="33"/>
      <c r="AA208" s="33"/>
      <c r="AB208" s="33"/>
      <c r="AC208" s="33"/>
      <c r="AD208" s="33"/>
      <c r="AE208" s="33"/>
      <c r="AT208" s="14" t="s">
        <v>149</v>
      </c>
      <c r="AU208" s="14" t="s">
        <v>79</v>
      </c>
    </row>
    <row r="209" spans="1:65" s="2" customFormat="1" ht="24.2" customHeight="1">
      <c r="A209" s="33"/>
      <c r="B209" s="34"/>
      <c r="C209" s="180" t="s">
        <v>304</v>
      </c>
      <c r="D209" s="180" t="s">
        <v>140</v>
      </c>
      <c r="E209" s="181" t="s">
        <v>305</v>
      </c>
      <c r="F209" s="182" t="s">
        <v>306</v>
      </c>
      <c r="G209" s="183" t="s">
        <v>143</v>
      </c>
      <c r="H209" s="184">
        <v>1</v>
      </c>
      <c r="I209" s="185"/>
      <c r="J209" s="186"/>
      <c r="K209" s="187">
        <f>ROUND(P209*H209,2)</f>
        <v>0</v>
      </c>
      <c r="L209" s="182" t="s">
        <v>144</v>
      </c>
      <c r="M209" s="188"/>
      <c r="N209" s="189" t="s">
        <v>1</v>
      </c>
      <c r="O209" s="190" t="s">
        <v>42</v>
      </c>
      <c r="P209" s="191">
        <f>I209+J209</f>
        <v>0</v>
      </c>
      <c r="Q209" s="191">
        <f>ROUND(I209*H209,2)</f>
        <v>0</v>
      </c>
      <c r="R209" s="191">
        <f>ROUND(J209*H209,2)</f>
        <v>0</v>
      </c>
      <c r="S209" s="70"/>
      <c r="T209" s="192">
        <f>S209*H209</f>
        <v>0</v>
      </c>
      <c r="U209" s="192">
        <v>0</v>
      </c>
      <c r="V209" s="192">
        <f>U209*H209</f>
        <v>0</v>
      </c>
      <c r="W209" s="192">
        <v>0</v>
      </c>
      <c r="X209" s="192">
        <f>W209*H209</f>
        <v>0</v>
      </c>
      <c r="Y209" s="193" t="s">
        <v>1</v>
      </c>
      <c r="Z209" s="33"/>
      <c r="AA209" s="33"/>
      <c r="AB209" s="33"/>
      <c r="AC209" s="33"/>
      <c r="AD209" s="33"/>
      <c r="AE209" s="33"/>
      <c r="AR209" s="194" t="s">
        <v>152</v>
      </c>
      <c r="AT209" s="194" t="s">
        <v>140</v>
      </c>
      <c r="AU209" s="194" t="s">
        <v>79</v>
      </c>
      <c r="AY209" s="14" t="s">
        <v>146</v>
      </c>
      <c r="BE209" s="114">
        <f>IF(O209="základní",K209,0)</f>
        <v>0</v>
      </c>
      <c r="BF209" s="114">
        <f>IF(O209="snížená",K209,0)</f>
        <v>0</v>
      </c>
      <c r="BG209" s="114">
        <f>IF(O209="zákl. přenesená",K209,0)</f>
        <v>0</v>
      </c>
      <c r="BH209" s="114">
        <f>IF(O209="sníž. přenesená",K209,0)</f>
        <v>0</v>
      </c>
      <c r="BI209" s="114">
        <f>IF(O209="nulová",K209,0)</f>
        <v>0</v>
      </c>
      <c r="BJ209" s="14" t="s">
        <v>87</v>
      </c>
      <c r="BK209" s="114">
        <f>ROUND(P209*H209,2)</f>
        <v>0</v>
      </c>
      <c r="BL209" s="14" t="s">
        <v>152</v>
      </c>
      <c r="BM209" s="194" t="s">
        <v>307</v>
      </c>
    </row>
    <row r="210" spans="1:65" s="2" customFormat="1" ht="19.5">
      <c r="A210" s="33"/>
      <c r="B210" s="34"/>
      <c r="C210" s="35"/>
      <c r="D210" s="195" t="s">
        <v>149</v>
      </c>
      <c r="E210" s="35"/>
      <c r="F210" s="196" t="s">
        <v>306</v>
      </c>
      <c r="G210" s="35"/>
      <c r="H210" s="35"/>
      <c r="I210" s="166"/>
      <c r="J210" s="166"/>
      <c r="K210" s="35"/>
      <c r="L210" s="35"/>
      <c r="M210" s="36"/>
      <c r="N210" s="197"/>
      <c r="O210" s="198"/>
      <c r="P210" s="70"/>
      <c r="Q210" s="70"/>
      <c r="R210" s="70"/>
      <c r="S210" s="70"/>
      <c r="T210" s="70"/>
      <c r="U210" s="70"/>
      <c r="V210" s="70"/>
      <c r="W210" s="70"/>
      <c r="X210" s="70"/>
      <c r="Y210" s="71"/>
      <c r="Z210" s="33"/>
      <c r="AA210" s="33"/>
      <c r="AB210" s="33"/>
      <c r="AC210" s="33"/>
      <c r="AD210" s="33"/>
      <c r="AE210" s="33"/>
      <c r="AT210" s="14" t="s">
        <v>149</v>
      </c>
      <c r="AU210" s="14" t="s">
        <v>79</v>
      </c>
    </row>
    <row r="211" spans="1:65" s="2" customFormat="1" ht="24.2" customHeight="1">
      <c r="A211" s="33"/>
      <c r="B211" s="34"/>
      <c r="C211" s="180" t="s">
        <v>308</v>
      </c>
      <c r="D211" s="180" t="s">
        <v>140</v>
      </c>
      <c r="E211" s="181" t="s">
        <v>309</v>
      </c>
      <c r="F211" s="182" t="s">
        <v>310</v>
      </c>
      <c r="G211" s="183" t="s">
        <v>143</v>
      </c>
      <c r="H211" s="184">
        <v>1</v>
      </c>
      <c r="I211" s="185"/>
      <c r="J211" s="186"/>
      <c r="K211" s="187">
        <f>ROUND(P211*H211,2)</f>
        <v>0</v>
      </c>
      <c r="L211" s="182" t="s">
        <v>144</v>
      </c>
      <c r="M211" s="188"/>
      <c r="N211" s="189" t="s">
        <v>1</v>
      </c>
      <c r="O211" s="190" t="s">
        <v>42</v>
      </c>
      <c r="P211" s="191">
        <f>I211+J211</f>
        <v>0</v>
      </c>
      <c r="Q211" s="191">
        <f>ROUND(I211*H211,2)</f>
        <v>0</v>
      </c>
      <c r="R211" s="191">
        <f>ROUND(J211*H211,2)</f>
        <v>0</v>
      </c>
      <c r="S211" s="70"/>
      <c r="T211" s="192">
        <f>S211*H211</f>
        <v>0</v>
      </c>
      <c r="U211" s="192">
        <v>0</v>
      </c>
      <c r="V211" s="192">
        <f>U211*H211</f>
        <v>0</v>
      </c>
      <c r="W211" s="192">
        <v>0</v>
      </c>
      <c r="X211" s="192">
        <f>W211*H211</f>
        <v>0</v>
      </c>
      <c r="Y211" s="193" t="s">
        <v>1</v>
      </c>
      <c r="Z211" s="33"/>
      <c r="AA211" s="33"/>
      <c r="AB211" s="33"/>
      <c r="AC211" s="33"/>
      <c r="AD211" s="33"/>
      <c r="AE211" s="33"/>
      <c r="AR211" s="194" t="s">
        <v>152</v>
      </c>
      <c r="AT211" s="194" t="s">
        <v>140</v>
      </c>
      <c r="AU211" s="194" t="s">
        <v>79</v>
      </c>
      <c r="AY211" s="14" t="s">
        <v>146</v>
      </c>
      <c r="BE211" s="114">
        <f>IF(O211="základní",K211,0)</f>
        <v>0</v>
      </c>
      <c r="BF211" s="114">
        <f>IF(O211="snížená",K211,0)</f>
        <v>0</v>
      </c>
      <c r="BG211" s="114">
        <f>IF(O211="zákl. přenesená",K211,0)</f>
        <v>0</v>
      </c>
      <c r="BH211" s="114">
        <f>IF(O211="sníž. přenesená",K211,0)</f>
        <v>0</v>
      </c>
      <c r="BI211" s="114">
        <f>IF(O211="nulová",K211,0)</f>
        <v>0</v>
      </c>
      <c r="BJ211" s="14" t="s">
        <v>87</v>
      </c>
      <c r="BK211" s="114">
        <f>ROUND(P211*H211,2)</f>
        <v>0</v>
      </c>
      <c r="BL211" s="14" t="s">
        <v>152</v>
      </c>
      <c r="BM211" s="194" t="s">
        <v>311</v>
      </c>
    </row>
    <row r="212" spans="1:65" s="2" customFormat="1" ht="19.5">
      <c r="A212" s="33"/>
      <c r="B212" s="34"/>
      <c r="C212" s="35"/>
      <c r="D212" s="195" t="s">
        <v>149</v>
      </c>
      <c r="E212" s="35"/>
      <c r="F212" s="196" t="s">
        <v>310</v>
      </c>
      <c r="G212" s="35"/>
      <c r="H212" s="35"/>
      <c r="I212" s="166"/>
      <c r="J212" s="166"/>
      <c r="K212" s="35"/>
      <c r="L212" s="35"/>
      <c r="M212" s="36"/>
      <c r="N212" s="197"/>
      <c r="O212" s="198"/>
      <c r="P212" s="70"/>
      <c r="Q212" s="70"/>
      <c r="R212" s="70"/>
      <c r="S212" s="70"/>
      <c r="T212" s="70"/>
      <c r="U212" s="70"/>
      <c r="V212" s="70"/>
      <c r="W212" s="70"/>
      <c r="X212" s="70"/>
      <c r="Y212" s="71"/>
      <c r="Z212" s="33"/>
      <c r="AA212" s="33"/>
      <c r="AB212" s="33"/>
      <c r="AC212" s="33"/>
      <c r="AD212" s="33"/>
      <c r="AE212" s="33"/>
      <c r="AT212" s="14" t="s">
        <v>149</v>
      </c>
      <c r="AU212" s="14" t="s">
        <v>79</v>
      </c>
    </row>
    <row r="213" spans="1:65" s="2" customFormat="1" ht="24.2" customHeight="1">
      <c r="A213" s="33"/>
      <c r="B213" s="34"/>
      <c r="C213" s="180" t="s">
        <v>312</v>
      </c>
      <c r="D213" s="180" t="s">
        <v>140</v>
      </c>
      <c r="E213" s="181" t="s">
        <v>313</v>
      </c>
      <c r="F213" s="182" t="s">
        <v>314</v>
      </c>
      <c r="G213" s="183" t="s">
        <v>143</v>
      </c>
      <c r="H213" s="184">
        <v>1</v>
      </c>
      <c r="I213" s="185"/>
      <c r="J213" s="186"/>
      <c r="K213" s="187">
        <f>ROUND(P213*H213,2)</f>
        <v>0</v>
      </c>
      <c r="L213" s="182" t="s">
        <v>144</v>
      </c>
      <c r="M213" s="188"/>
      <c r="N213" s="189" t="s">
        <v>1</v>
      </c>
      <c r="O213" s="190" t="s">
        <v>42</v>
      </c>
      <c r="P213" s="191">
        <f>I213+J213</f>
        <v>0</v>
      </c>
      <c r="Q213" s="191">
        <f>ROUND(I213*H213,2)</f>
        <v>0</v>
      </c>
      <c r="R213" s="191">
        <f>ROUND(J213*H213,2)</f>
        <v>0</v>
      </c>
      <c r="S213" s="70"/>
      <c r="T213" s="192">
        <f>S213*H213</f>
        <v>0</v>
      </c>
      <c r="U213" s="192">
        <v>0</v>
      </c>
      <c r="V213" s="192">
        <f>U213*H213</f>
        <v>0</v>
      </c>
      <c r="W213" s="192">
        <v>0</v>
      </c>
      <c r="X213" s="192">
        <f>W213*H213</f>
        <v>0</v>
      </c>
      <c r="Y213" s="193" t="s">
        <v>1</v>
      </c>
      <c r="Z213" s="33"/>
      <c r="AA213" s="33"/>
      <c r="AB213" s="33"/>
      <c r="AC213" s="33"/>
      <c r="AD213" s="33"/>
      <c r="AE213" s="33"/>
      <c r="AR213" s="194" t="s">
        <v>152</v>
      </c>
      <c r="AT213" s="194" t="s">
        <v>140</v>
      </c>
      <c r="AU213" s="194" t="s">
        <v>79</v>
      </c>
      <c r="AY213" s="14" t="s">
        <v>146</v>
      </c>
      <c r="BE213" s="114">
        <f>IF(O213="základní",K213,0)</f>
        <v>0</v>
      </c>
      <c r="BF213" s="114">
        <f>IF(O213="snížená",K213,0)</f>
        <v>0</v>
      </c>
      <c r="BG213" s="114">
        <f>IF(O213="zákl. přenesená",K213,0)</f>
        <v>0</v>
      </c>
      <c r="BH213" s="114">
        <f>IF(O213="sníž. přenesená",K213,0)</f>
        <v>0</v>
      </c>
      <c r="BI213" s="114">
        <f>IF(O213="nulová",K213,0)</f>
        <v>0</v>
      </c>
      <c r="BJ213" s="14" t="s">
        <v>87</v>
      </c>
      <c r="BK213" s="114">
        <f>ROUND(P213*H213,2)</f>
        <v>0</v>
      </c>
      <c r="BL213" s="14" t="s">
        <v>152</v>
      </c>
      <c r="BM213" s="194" t="s">
        <v>315</v>
      </c>
    </row>
    <row r="214" spans="1:65" s="2" customFormat="1" ht="19.5">
      <c r="A214" s="33"/>
      <c r="B214" s="34"/>
      <c r="C214" s="35"/>
      <c r="D214" s="195" t="s">
        <v>149</v>
      </c>
      <c r="E214" s="35"/>
      <c r="F214" s="196" t="s">
        <v>314</v>
      </c>
      <c r="G214" s="35"/>
      <c r="H214" s="35"/>
      <c r="I214" s="166"/>
      <c r="J214" s="166"/>
      <c r="K214" s="35"/>
      <c r="L214" s="35"/>
      <c r="M214" s="36"/>
      <c r="N214" s="197"/>
      <c r="O214" s="198"/>
      <c r="P214" s="70"/>
      <c r="Q214" s="70"/>
      <c r="R214" s="70"/>
      <c r="S214" s="70"/>
      <c r="T214" s="70"/>
      <c r="U214" s="70"/>
      <c r="V214" s="70"/>
      <c r="W214" s="70"/>
      <c r="X214" s="70"/>
      <c r="Y214" s="71"/>
      <c r="Z214" s="33"/>
      <c r="AA214" s="33"/>
      <c r="AB214" s="33"/>
      <c r="AC214" s="33"/>
      <c r="AD214" s="33"/>
      <c r="AE214" s="33"/>
      <c r="AT214" s="14" t="s">
        <v>149</v>
      </c>
      <c r="AU214" s="14" t="s">
        <v>79</v>
      </c>
    </row>
    <row r="215" spans="1:65" s="2" customFormat="1" ht="24.2" customHeight="1">
      <c r="A215" s="33"/>
      <c r="B215" s="34"/>
      <c r="C215" s="180" t="s">
        <v>316</v>
      </c>
      <c r="D215" s="180" t="s">
        <v>140</v>
      </c>
      <c r="E215" s="181" t="s">
        <v>317</v>
      </c>
      <c r="F215" s="182" t="s">
        <v>318</v>
      </c>
      <c r="G215" s="183" t="s">
        <v>143</v>
      </c>
      <c r="H215" s="184">
        <v>1</v>
      </c>
      <c r="I215" s="185"/>
      <c r="J215" s="186"/>
      <c r="K215" s="187">
        <f>ROUND(P215*H215,2)</f>
        <v>0</v>
      </c>
      <c r="L215" s="182" t="s">
        <v>144</v>
      </c>
      <c r="M215" s="188"/>
      <c r="N215" s="189" t="s">
        <v>1</v>
      </c>
      <c r="O215" s="190" t="s">
        <v>42</v>
      </c>
      <c r="P215" s="191">
        <f>I215+J215</f>
        <v>0</v>
      </c>
      <c r="Q215" s="191">
        <f>ROUND(I215*H215,2)</f>
        <v>0</v>
      </c>
      <c r="R215" s="191">
        <f>ROUND(J215*H215,2)</f>
        <v>0</v>
      </c>
      <c r="S215" s="70"/>
      <c r="T215" s="192">
        <f>S215*H215</f>
        <v>0</v>
      </c>
      <c r="U215" s="192">
        <v>0</v>
      </c>
      <c r="V215" s="192">
        <f>U215*H215</f>
        <v>0</v>
      </c>
      <c r="W215" s="192">
        <v>0</v>
      </c>
      <c r="X215" s="192">
        <f>W215*H215</f>
        <v>0</v>
      </c>
      <c r="Y215" s="193" t="s">
        <v>1</v>
      </c>
      <c r="Z215" s="33"/>
      <c r="AA215" s="33"/>
      <c r="AB215" s="33"/>
      <c r="AC215" s="33"/>
      <c r="AD215" s="33"/>
      <c r="AE215" s="33"/>
      <c r="AR215" s="194" t="s">
        <v>152</v>
      </c>
      <c r="AT215" s="194" t="s">
        <v>140</v>
      </c>
      <c r="AU215" s="194" t="s">
        <v>79</v>
      </c>
      <c r="AY215" s="14" t="s">
        <v>146</v>
      </c>
      <c r="BE215" s="114">
        <f>IF(O215="základní",K215,0)</f>
        <v>0</v>
      </c>
      <c r="BF215" s="114">
        <f>IF(O215="snížená",K215,0)</f>
        <v>0</v>
      </c>
      <c r="BG215" s="114">
        <f>IF(O215="zákl. přenesená",K215,0)</f>
        <v>0</v>
      </c>
      <c r="BH215" s="114">
        <f>IF(O215="sníž. přenesená",K215,0)</f>
        <v>0</v>
      </c>
      <c r="BI215" s="114">
        <f>IF(O215="nulová",K215,0)</f>
        <v>0</v>
      </c>
      <c r="BJ215" s="14" t="s">
        <v>87</v>
      </c>
      <c r="BK215" s="114">
        <f>ROUND(P215*H215,2)</f>
        <v>0</v>
      </c>
      <c r="BL215" s="14" t="s">
        <v>152</v>
      </c>
      <c r="BM215" s="194" t="s">
        <v>319</v>
      </c>
    </row>
    <row r="216" spans="1:65" s="2" customFormat="1" ht="19.5">
      <c r="A216" s="33"/>
      <c r="B216" s="34"/>
      <c r="C216" s="35"/>
      <c r="D216" s="195" t="s">
        <v>149</v>
      </c>
      <c r="E216" s="35"/>
      <c r="F216" s="196" t="s">
        <v>318</v>
      </c>
      <c r="G216" s="35"/>
      <c r="H216" s="35"/>
      <c r="I216" s="166"/>
      <c r="J216" s="166"/>
      <c r="K216" s="35"/>
      <c r="L216" s="35"/>
      <c r="M216" s="36"/>
      <c r="N216" s="197"/>
      <c r="O216" s="198"/>
      <c r="P216" s="70"/>
      <c r="Q216" s="70"/>
      <c r="R216" s="70"/>
      <c r="S216" s="70"/>
      <c r="T216" s="70"/>
      <c r="U216" s="70"/>
      <c r="V216" s="70"/>
      <c r="W216" s="70"/>
      <c r="X216" s="70"/>
      <c r="Y216" s="71"/>
      <c r="Z216" s="33"/>
      <c r="AA216" s="33"/>
      <c r="AB216" s="33"/>
      <c r="AC216" s="33"/>
      <c r="AD216" s="33"/>
      <c r="AE216" s="33"/>
      <c r="AT216" s="14" t="s">
        <v>149</v>
      </c>
      <c r="AU216" s="14" t="s">
        <v>79</v>
      </c>
    </row>
    <row r="217" spans="1:65" s="2" customFormat="1" ht="24.2" customHeight="1">
      <c r="A217" s="33"/>
      <c r="B217" s="34"/>
      <c r="C217" s="180" t="s">
        <v>320</v>
      </c>
      <c r="D217" s="180" t="s">
        <v>140</v>
      </c>
      <c r="E217" s="181" t="s">
        <v>321</v>
      </c>
      <c r="F217" s="182" t="s">
        <v>322</v>
      </c>
      <c r="G217" s="183" t="s">
        <v>143</v>
      </c>
      <c r="H217" s="184">
        <v>1</v>
      </c>
      <c r="I217" s="185"/>
      <c r="J217" s="186"/>
      <c r="K217" s="187">
        <f>ROUND(P217*H217,2)</f>
        <v>0</v>
      </c>
      <c r="L217" s="182" t="s">
        <v>144</v>
      </c>
      <c r="M217" s="188"/>
      <c r="N217" s="189" t="s">
        <v>1</v>
      </c>
      <c r="O217" s="190" t="s">
        <v>42</v>
      </c>
      <c r="P217" s="191">
        <f>I217+J217</f>
        <v>0</v>
      </c>
      <c r="Q217" s="191">
        <f>ROUND(I217*H217,2)</f>
        <v>0</v>
      </c>
      <c r="R217" s="191">
        <f>ROUND(J217*H217,2)</f>
        <v>0</v>
      </c>
      <c r="S217" s="70"/>
      <c r="T217" s="192">
        <f>S217*H217</f>
        <v>0</v>
      </c>
      <c r="U217" s="192">
        <v>0</v>
      </c>
      <c r="V217" s="192">
        <f>U217*H217</f>
        <v>0</v>
      </c>
      <c r="W217" s="192">
        <v>0</v>
      </c>
      <c r="X217" s="192">
        <f>W217*H217</f>
        <v>0</v>
      </c>
      <c r="Y217" s="193" t="s">
        <v>1</v>
      </c>
      <c r="Z217" s="33"/>
      <c r="AA217" s="33"/>
      <c r="AB217" s="33"/>
      <c r="AC217" s="33"/>
      <c r="AD217" s="33"/>
      <c r="AE217" s="33"/>
      <c r="AR217" s="194" t="s">
        <v>152</v>
      </c>
      <c r="AT217" s="194" t="s">
        <v>140</v>
      </c>
      <c r="AU217" s="194" t="s">
        <v>79</v>
      </c>
      <c r="AY217" s="14" t="s">
        <v>146</v>
      </c>
      <c r="BE217" s="114">
        <f>IF(O217="základní",K217,0)</f>
        <v>0</v>
      </c>
      <c r="BF217" s="114">
        <f>IF(O217="snížená",K217,0)</f>
        <v>0</v>
      </c>
      <c r="BG217" s="114">
        <f>IF(O217="zákl. přenesená",K217,0)</f>
        <v>0</v>
      </c>
      <c r="BH217" s="114">
        <f>IF(O217="sníž. přenesená",K217,0)</f>
        <v>0</v>
      </c>
      <c r="BI217" s="114">
        <f>IF(O217="nulová",K217,0)</f>
        <v>0</v>
      </c>
      <c r="BJ217" s="14" t="s">
        <v>87</v>
      </c>
      <c r="BK217" s="114">
        <f>ROUND(P217*H217,2)</f>
        <v>0</v>
      </c>
      <c r="BL217" s="14" t="s">
        <v>152</v>
      </c>
      <c r="BM217" s="194" t="s">
        <v>323</v>
      </c>
    </row>
    <row r="218" spans="1:65" s="2" customFormat="1" ht="19.5">
      <c r="A218" s="33"/>
      <c r="B218" s="34"/>
      <c r="C218" s="35"/>
      <c r="D218" s="195" t="s">
        <v>149</v>
      </c>
      <c r="E218" s="35"/>
      <c r="F218" s="196" t="s">
        <v>322</v>
      </c>
      <c r="G218" s="35"/>
      <c r="H218" s="35"/>
      <c r="I218" s="166"/>
      <c r="J218" s="166"/>
      <c r="K218" s="35"/>
      <c r="L218" s="35"/>
      <c r="M218" s="36"/>
      <c r="N218" s="197"/>
      <c r="O218" s="198"/>
      <c r="P218" s="70"/>
      <c r="Q218" s="70"/>
      <c r="R218" s="70"/>
      <c r="S218" s="70"/>
      <c r="T218" s="70"/>
      <c r="U218" s="70"/>
      <c r="V218" s="70"/>
      <c r="W218" s="70"/>
      <c r="X218" s="70"/>
      <c r="Y218" s="71"/>
      <c r="Z218" s="33"/>
      <c r="AA218" s="33"/>
      <c r="AB218" s="33"/>
      <c r="AC218" s="33"/>
      <c r="AD218" s="33"/>
      <c r="AE218" s="33"/>
      <c r="AT218" s="14" t="s">
        <v>149</v>
      </c>
      <c r="AU218" s="14" t="s">
        <v>79</v>
      </c>
    </row>
    <row r="219" spans="1:65" s="2" customFormat="1" ht="24.2" customHeight="1">
      <c r="A219" s="33"/>
      <c r="B219" s="34"/>
      <c r="C219" s="180" t="s">
        <v>324</v>
      </c>
      <c r="D219" s="180" t="s">
        <v>140</v>
      </c>
      <c r="E219" s="181" t="s">
        <v>325</v>
      </c>
      <c r="F219" s="182" t="s">
        <v>326</v>
      </c>
      <c r="G219" s="183" t="s">
        <v>143</v>
      </c>
      <c r="H219" s="184">
        <v>1</v>
      </c>
      <c r="I219" s="185"/>
      <c r="J219" s="186"/>
      <c r="K219" s="187">
        <f>ROUND(P219*H219,2)</f>
        <v>0</v>
      </c>
      <c r="L219" s="182" t="s">
        <v>144</v>
      </c>
      <c r="M219" s="188"/>
      <c r="N219" s="189" t="s">
        <v>1</v>
      </c>
      <c r="O219" s="190" t="s">
        <v>42</v>
      </c>
      <c r="P219" s="191">
        <f>I219+J219</f>
        <v>0</v>
      </c>
      <c r="Q219" s="191">
        <f>ROUND(I219*H219,2)</f>
        <v>0</v>
      </c>
      <c r="R219" s="191">
        <f>ROUND(J219*H219,2)</f>
        <v>0</v>
      </c>
      <c r="S219" s="70"/>
      <c r="T219" s="192">
        <f>S219*H219</f>
        <v>0</v>
      </c>
      <c r="U219" s="192">
        <v>0</v>
      </c>
      <c r="V219" s="192">
        <f>U219*H219</f>
        <v>0</v>
      </c>
      <c r="W219" s="192">
        <v>0</v>
      </c>
      <c r="X219" s="192">
        <f>W219*H219</f>
        <v>0</v>
      </c>
      <c r="Y219" s="193" t="s">
        <v>1</v>
      </c>
      <c r="Z219" s="33"/>
      <c r="AA219" s="33"/>
      <c r="AB219" s="33"/>
      <c r="AC219" s="33"/>
      <c r="AD219" s="33"/>
      <c r="AE219" s="33"/>
      <c r="AR219" s="194" t="s">
        <v>152</v>
      </c>
      <c r="AT219" s="194" t="s">
        <v>140</v>
      </c>
      <c r="AU219" s="194" t="s">
        <v>79</v>
      </c>
      <c r="AY219" s="14" t="s">
        <v>146</v>
      </c>
      <c r="BE219" s="114">
        <f>IF(O219="základní",K219,0)</f>
        <v>0</v>
      </c>
      <c r="BF219" s="114">
        <f>IF(O219="snížená",K219,0)</f>
        <v>0</v>
      </c>
      <c r="BG219" s="114">
        <f>IF(O219="zákl. přenesená",K219,0)</f>
        <v>0</v>
      </c>
      <c r="BH219" s="114">
        <f>IF(O219="sníž. přenesená",K219,0)</f>
        <v>0</v>
      </c>
      <c r="BI219" s="114">
        <f>IF(O219="nulová",K219,0)</f>
        <v>0</v>
      </c>
      <c r="BJ219" s="14" t="s">
        <v>87</v>
      </c>
      <c r="BK219" s="114">
        <f>ROUND(P219*H219,2)</f>
        <v>0</v>
      </c>
      <c r="BL219" s="14" t="s">
        <v>152</v>
      </c>
      <c r="BM219" s="194" t="s">
        <v>327</v>
      </c>
    </row>
    <row r="220" spans="1:65" s="2" customFormat="1" ht="19.5">
      <c r="A220" s="33"/>
      <c r="B220" s="34"/>
      <c r="C220" s="35"/>
      <c r="D220" s="195" t="s">
        <v>149</v>
      </c>
      <c r="E220" s="35"/>
      <c r="F220" s="196" t="s">
        <v>326</v>
      </c>
      <c r="G220" s="35"/>
      <c r="H220" s="35"/>
      <c r="I220" s="166"/>
      <c r="J220" s="166"/>
      <c r="K220" s="35"/>
      <c r="L220" s="35"/>
      <c r="M220" s="36"/>
      <c r="N220" s="197"/>
      <c r="O220" s="198"/>
      <c r="P220" s="70"/>
      <c r="Q220" s="70"/>
      <c r="R220" s="70"/>
      <c r="S220" s="70"/>
      <c r="T220" s="70"/>
      <c r="U220" s="70"/>
      <c r="V220" s="70"/>
      <c r="W220" s="70"/>
      <c r="X220" s="70"/>
      <c r="Y220" s="71"/>
      <c r="Z220" s="33"/>
      <c r="AA220" s="33"/>
      <c r="AB220" s="33"/>
      <c r="AC220" s="33"/>
      <c r="AD220" s="33"/>
      <c r="AE220" s="33"/>
      <c r="AT220" s="14" t="s">
        <v>149</v>
      </c>
      <c r="AU220" s="14" t="s">
        <v>79</v>
      </c>
    </row>
    <row r="221" spans="1:65" s="2" customFormat="1" ht="37.9" customHeight="1">
      <c r="A221" s="33"/>
      <c r="B221" s="34"/>
      <c r="C221" s="180" t="s">
        <v>328</v>
      </c>
      <c r="D221" s="180" t="s">
        <v>140</v>
      </c>
      <c r="E221" s="181" t="s">
        <v>329</v>
      </c>
      <c r="F221" s="182" t="s">
        <v>330</v>
      </c>
      <c r="G221" s="183" t="s">
        <v>143</v>
      </c>
      <c r="H221" s="184">
        <v>1</v>
      </c>
      <c r="I221" s="185"/>
      <c r="J221" s="186"/>
      <c r="K221" s="187">
        <f>ROUND(P221*H221,2)</f>
        <v>0</v>
      </c>
      <c r="L221" s="182" t="s">
        <v>144</v>
      </c>
      <c r="M221" s="188"/>
      <c r="N221" s="189" t="s">
        <v>1</v>
      </c>
      <c r="O221" s="190" t="s">
        <v>42</v>
      </c>
      <c r="P221" s="191">
        <f>I221+J221</f>
        <v>0</v>
      </c>
      <c r="Q221" s="191">
        <f>ROUND(I221*H221,2)</f>
        <v>0</v>
      </c>
      <c r="R221" s="191">
        <f>ROUND(J221*H221,2)</f>
        <v>0</v>
      </c>
      <c r="S221" s="70"/>
      <c r="T221" s="192">
        <f>S221*H221</f>
        <v>0</v>
      </c>
      <c r="U221" s="192">
        <v>0</v>
      </c>
      <c r="V221" s="192">
        <f>U221*H221</f>
        <v>0</v>
      </c>
      <c r="W221" s="192">
        <v>0</v>
      </c>
      <c r="X221" s="192">
        <f>W221*H221</f>
        <v>0</v>
      </c>
      <c r="Y221" s="193" t="s">
        <v>1</v>
      </c>
      <c r="Z221" s="33"/>
      <c r="AA221" s="33"/>
      <c r="AB221" s="33"/>
      <c r="AC221" s="33"/>
      <c r="AD221" s="33"/>
      <c r="AE221" s="33"/>
      <c r="AR221" s="194" t="s">
        <v>152</v>
      </c>
      <c r="AT221" s="194" t="s">
        <v>140</v>
      </c>
      <c r="AU221" s="194" t="s">
        <v>79</v>
      </c>
      <c r="AY221" s="14" t="s">
        <v>146</v>
      </c>
      <c r="BE221" s="114">
        <f>IF(O221="základní",K221,0)</f>
        <v>0</v>
      </c>
      <c r="BF221" s="114">
        <f>IF(O221="snížená",K221,0)</f>
        <v>0</v>
      </c>
      <c r="BG221" s="114">
        <f>IF(O221="zákl. přenesená",K221,0)</f>
        <v>0</v>
      </c>
      <c r="BH221" s="114">
        <f>IF(O221="sníž. přenesená",K221,0)</f>
        <v>0</v>
      </c>
      <c r="BI221" s="114">
        <f>IF(O221="nulová",K221,0)</f>
        <v>0</v>
      </c>
      <c r="BJ221" s="14" t="s">
        <v>87</v>
      </c>
      <c r="BK221" s="114">
        <f>ROUND(P221*H221,2)</f>
        <v>0</v>
      </c>
      <c r="BL221" s="14" t="s">
        <v>152</v>
      </c>
      <c r="BM221" s="194" t="s">
        <v>331</v>
      </c>
    </row>
    <row r="222" spans="1:65" s="2" customFormat="1" ht="29.25">
      <c r="A222" s="33"/>
      <c r="B222" s="34"/>
      <c r="C222" s="35"/>
      <c r="D222" s="195" t="s">
        <v>149</v>
      </c>
      <c r="E222" s="35"/>
      <c r="F222" s="196" t="s">
        <v>330</v>
      </c>
      <c r="G222" s="35"/>
      <c r="H222" s="35"/>
      <c r="I222" s="166"/>
      <c r="J222" s="166"/>
      <c r="K222" s="35"/>
      <c r="L222" s="35"/>
      <c r="M222" s="36"/>
      <c r="N222" s="197"/>
      <c r="O222" s="198"/>
      <c r="P222" s="70"/>
      <c r="Q222" s="70"/>
      <c r="R222" s="70"/>
      <c r="S222" s="70"/>
      <c r="T222" s="70"/>
      <c r="U222" s="70"/>
      <c r="V222" s="70"/>
      <c r="W222" s="70"/>
      <c r="X222" s="70"/>
      <c r="Y222" s="71"/>
      <c r="Z222" s="33"/>
      <c r="AA222" s="33"/>
      <c r="AB222" s="33"/>
      <c r="AC222" s="33"/>
      <c r="AD222" s="33"/>
      <c r="AE222" s="33"/>
      <c r="AT222" s="14" t="s">
        <v>149</v>
      </c>
      <c r="AU222" s="14" t="s">
        <v>79</v>
      </c>
    </row>
    <row r="223" spans="1:65" s="2" customFormat="1" ht="37.9" customHeight="1">
      <c r="A223" s="33"/>
      <c r="B223" s="34"/>
      <c r="C223" s="180" t="s">
        <v>332</v>
      </c>
      <c r="D223" s="180" t="s">
        <v>140</v>
      </c>
      <c r="E223" s="181" t="s">
        <v>333</v>
      </c>
      <c r="F223" s="182" t="s">
        <v>334</v>
      </c>
      <c r="G223" s="183" t="s">
        <v>143</v>
      </c>
      <c r="H223" s="184">
        <v>1</v>
      </c>
      <c r="I223" s="185"/>
      <c r="J223" s="186"/>
      <c r="K223" s="187">
        <f>ROUND(P223*H223,2)</f>
        <v>0</v>
      </c>
      <c r="L223" s="182" t="s">
        <v>144</v>
      </c>
      <c r="M223" s="188"/>
      <c r="N223" s="189" t="s">
        <v>1</v>
      </c>
      <c r="O223" s="190" t="s">
        <v>42</v>
      </c>
      <c r="P223" s="191">
        <f>I223+J223</f>
        <v>0</v>
      </c>
      <c r="Q223" s="191">
        <f>ROUND(I223*H223,2)</f>
        <v>0</v>
      </c>
      <c r="R223" s="191">
        <f>ROUND(J223*H223,2)</f>
        <v>0</v>
      </c>
      <c r="S223" s="70"/>
      <c r="T223" s="192">
        <f>S223*H223</f>
        <v>0</v>
      </c>
      <c r="U223" s="192">
        <v>0</v>
      </c>
      <c r="V223" s="192">
        <f>U223*H223</f>
        <v>0</v>
      </c>
      <c r="W223" s="192">
        <v>0</v>
      </c>
      <c r="X223" s="192">
        <f>W223*H223</f>
        <v>0</v>
      </c>
      <c r="Y223" s="193" t="s">
        <v>1</v>
      </c>
      <c r="Z223" s="33"/>
      <c r="AA223" s="33"/>
      <c r="AB223" s="33"/>
      <c r="AC223" s="33"/>
      <c r="AD223" s="33"/>
      <c r="AE223" s="33"/>
      <c r="AR223" s="194" t="s">
        <v>152</v>
      </c>
      <c r="AT223" s="194" t="s">
        <v>140</v>
      </c>
      <c r="AU223" s="194" t="s">
        <v>79</v>
      </c>
      <c r="AY223" s="14" t="s">
        <v>146</v>
      </c>
      <c r="BE223" s="114">
        <f>IF(O223="základní",K223,0)</f>
        <v>0</v>
      </c>
      <c r="BF223" s="114">
        <f>IF(O223="snížená",K223,0)</f>
        <v>0</v>
      </c>
      <c r="BG223" s="114">
        <f>IF(O223="zákl. přenesená",K223,0)</f>
        <v>0</v>
      </c>
      <c r="BH223" s="114">
        <f>IF(O223="sníž. přenesená",K223,0)</f>
        <v>0</v>
      </c>
      <c r="BI223" s="114">
        <f>IF(O223="nulová",K223,0)</f>
        <v>0</v>
      </c>
      <c r="BJ223" s="14" t="s">
        <v>87</v>
      </c>
      <c r="BK223" s="114">
        <f>ROUND(P223*H223,2)</f>
        <v>0</v>
      </c>
      <c r="BL223" s="14" t="s">
        <v>152</v>
      </c>
      <c r="BM223" s="194" t="s">
        <v>335</v>
      </c>
    </row>
    <row r="224" spans="1:65" s="2" customFormat="1" ht="29.25">
      <c r="A224" s="33"/>
      <c r="B224" s="34"/>
      <c r="C224" s="35"/>
      <c r="D224" s="195" t="s">
        <v>149</v>
      </c>
      <c r="E224" s="35"/>
      <c r="F224" s="196" t="s">
        <v>334</v>
      </c>
      <c r="G224" s="35"/>
      <c r="H224" s="35"/>
      <c r="I224" s="166"/>
      <c r="J224" s="166"/>
      <c r="K224" s="35"/>
      <c r="L224" s="35"/>
      <c r="M224" s="36"/>
      <c r="N224" s="197"/>
      <c r="O224" s="198"/>
      <c r="P224" s="70"/>
      <c r="Q224" s="70"/>
      <c r="R224" s="70"/>
      <c r="S224" s="70"/>
      <c r="T224" s="70"/>
      <c r="U224" s="70"/>
      <c r="V224" s="70"/>
      <c r="W224" s="70"/>
      <c r="X224" s="70"/>
      <c r="Y224" s="71"/>
      <c r="Z224" s="33"/>
      <c r="AA224" s="33"/>
      <c r="AB224" s="33"/>
      <c r="AC224" s="33"/>
      <c r="AD224" s="33"/>
      <c r="AE224" s="33"/>
      <c r="AT224" s="14" t="s">
        <v>149</v>
      </c>
      <c r="AU224" s="14" t="s">
        <v>79</v>
      </c>
    </row>
    <row r="225" spans="1:65" s="2" customFormat="1" ht="24.2" customHeight="1">
      <c r="A225" s="33"/>
      <c r="B225" s="34"/>
      <c r="C225" s="180" t="s">
        <v>336</v>
      </c>
      <c r="D225" s="180" t="s">
        <v>140</v>
      </c>
      <c r="E225" s="181" t="s">
        <v>337</v>
      </c>
      <c r="F225" s="182" t="s">
        <v>338</v>
      </c>
      <c r="G225" s="183" t="s">
        <v>143</v>
      </c>
      <c r="H225" s="184">
        <v>1</v>
      </c>
      <c r="I225" s="185"/>
      <c r="J225" s="186"/>
      <c r="K225" s="187">
        <f>ROUND(P225*H225,2)</f>
        <v>0</v>
      </c>
      <c r="L225" s="182" t="s">
        <v>144</v>
      </c>
      <c r="M225" s="188"/>
      <c r="N225" s="189" t="s">
        <v>1</v>
      </c>
      <c r="O225" s="190" t="s">
        <v>42</v>
      </c>
      <c r="P225" s="191">
        <f>I225+J225</f>
        <v>0</v>
      </c>
      <c r="Q225" s="191">
        <f>ROUND(I225*H225,2)</f>
        <v>0</v>
      </c>
      <c r="R225" s="191">
        <f>ROUND(J225*H225,2)</f>
        <v>0</v>
      </c>
      <c r="S225" s="70"/>
      <c r="T225" s="192">
        <f>S225*H225</f>
        <v>0</v>
      </c>
      <c r="U225" s="192">
        <v>0</v>
      </c>
      <c r="V225" s="192">
        <f>U225*H225</f>
        <v>0</v>
      </c>
      <c r="W225" s="192">
        <v>0</v>
      </c>
      <c r="X225" s="192">
        <f>W225*H225</f>
        <v>0</v>
      </c>
      <c r="Y225" s="193" t="s">
        <v>1</v>
      </c>
      <c r="Z225" s="33"/>
      <c r="AA225" s="33"/>
      <c r="AB225" s="33"/>
      <c r="AC225" s="33"/>
      <c r="AD225" s="33"/>
      <c r="AE225" s="33"/>
      <c r="AR225" s="194" t="s">
        <v>152</v>
      </c>
      <c r="AT225" s="194" t="s">
        <v>140</v>
      </c>
      <c r="AU225" s="194" t="s">
        <v>79</v>
      </c>
      <c r="AY225" s="14" t="s">
        <v>146</v>
      </c>
      <c r="BE225" s="114">
        <f>IF(O225="základní",K225,0)</f>
        <v>0</v>
      </c>
      <c r="BF225" s="114">
        <f>IF(O225="snížená",K225,0)</f>
        <v>0</v>
      </c>
      <c r="BG225" s="114">
        <f>IF(O225="zákl. přenesená",K225,0)</f>
        <v>0</v>
      </c>
      <c r="BH225" s="114">
        <f>IF(O225="sníž. přenesená",K225,0)</f>
        <v>0</v>
      </c>
      <c r="BI225" s="114">
        <f>IF(O225="nulová",K225,0)</f>
        <v>0</v>
      </c>
      <c r="BJ225" s="14" t="s">
        <v>87</v>
      </c>
      <c r="BK225" s="114">
        <f>ROUND(P225*H225,2)</f>
        <v>0</v>
      </c>
      <c r="BL225" s="14" t="s">
        <v>152</v>
      </c>
      <c r="BM225" s="194" t="s">
        <v>339</v>
      </c>
    </row>
    <row r="226" spans="1:65" s="2" customFormat="1" ht="19.5">
      <c r="A226" s="33"/>
      <c r="B226" s="34"/>
      <c r="C226" s="35"/>
      <c r="D226" s="195" t="s">
        <v>149</v>
      </c>
      <c r="E226" s="35"/>
      <c r="F226" s="196" t="s">
        <v>338</v>
      </c>
      <c r="G226" s="35"/>
      <c r="H226" s="35"/>
      <c r="I226" s="166"/>
      <c r="J226" s="166"/>
      <c r="K226" s="35"/>
      <c r="L226" s="35"/>
      <c r="M226" s="36"/>
      <c r="N226" s="197"/>
      <c r="O226" s="198"/>
      <c r="P226" s="70"/>
      <c r="Q226" s="70"/>
      <c r="R226" s="70"/>
      <c r="S226" s="70"/>
      <c r="T226" s="70"/>
      <c r="U226" s="70"/>
      <c r="V226" s="70"/>
      <c r="W226" s="70"/>
      <c r="X226" s="70"/>
      <c r="Y226" s="71"/>
      <c r="Z226" s="33"/>
      <c r="AA226" s="33"/>
      <c r="AB226" s="33"/>
      <c r="AC226" s="33"/>
      <c r="AD226" s="33"/>
      <c r="AE226" s="33"/>
      <c r="AT226" s="14" t="s">
        <v>149</v>
      </c>
      <c r="AU226" s="14" t="s">
        <v>79</v>
      </c>
    </row>
    <row r="227" spans="1:65" s="2" customFormat="1" ht="49.15" customHeight="1">
      <c r="A227" s="33"/>
      <c r="B227" s="34"/>
      <c r="C227" s="180" t="s">
        <v>340</v>
      </c>
      <c r="D227" s="180" t="s">
        <v>140</v>
      </c>
      <c r="E227" s="181" t="s">
        <v>341</v>
      </c>
      <c r="F227" s="182" t="s">
        <v>342</v>
      </c>
      <c r="G227" s="183" t="s">
        <v>143</v>
      </c>
      <c r="H227" s="184">
        <v>1</v>
      </c>
      <c r="I227" s="185"/>
      <c r="J227" s="186"/>
      <c r="K227" s="187">
        <f>ROUND(P227*H227,2)</f>
        <v>0</v>
      </c>
      <c r="L227" s="182" t="s">
        <v>144</v>
      </c>
      <c r="M227" s="188"/>
      <c r="N227" s="189" t="s">
        <v>1</v>
      </c>
      <c r="O227" s="190" t="s">
        <v>42</v>
      </c>
      <c r="P227" s="191">
        <f>I227+J227</f>
        <v>0</v>
      </c>
      <c r="Q227" s="191">
        <f>ROUND(I227*H227,2)</f>
        <v>0</v>
      </c>
      <c r="R227" s="191">
        <f>ROUND(J227*H227,2)</f>
        <v>0</v>
      </c>
      <c r="S227" s="70"/>
      <c r="T227" s="192">
        <f>S227*H227</f>
        <v>0</v>
      </c>
      <c r="U227" s="192">
        <v>0</v>
      </c>
      <c r="V227" s="192">
        <f>U227*H227</f>
        <v>0</v>
      </c>
      <c r="W227" s="192">
        <v>0</v>
      </c>
      <c r="X227" s="192">
        <f>W227*H227</f>
        <v>0</v>
      </c>
      <c r="Y227" s="193" t="s">
        <v>1</v>
      </c>
      <c r="Z227" s="33"/>
      <c r="AA227" s="33"/>
      <c r="AB227" s="33"/>
      <c r="AC227" s="33"/>
      <c r="AD227" s="33"/>
      <c r="AE227" s="33"/>
      <c r="AR227" s="194" t="s">
        <v>152</v>
      </c>
      <c r="AT227" s="194" t="s">
        <v>140</v>
      </c>
      <c r="AU227" s="194" t="s">
        <v>79</v>
      </c>
      <c r="AY227" s="14" t="s">
        <v>146</v>
      </c>
      <c r="BE227" s="114">
        <f>IF(O227="základní",K227,0)</f>
        <v>0</v>
      </c>
      <c r="BF227" s="114">
        <f>IF(O227="snížená",K227,0)</f>
        <v>0</v>
      </c>
      <c r="BG227" s="114">
        <f>IF(O227="zákl. přenesená",K227,0)</f>
        <v>0</v>
      </c>
      <c r="BH227" s="114">
        <f>IF(O227="sníž. přenesená",K227,0)</f>
        <v>0</v>
      </c>
      <c r="BI227" s="114">
        <f>IF(O227="nulová",K227,0)</f>
        <v>0</v>
      </c>
      <c r="BJ227" s="14" t="s">
        <v>87</v>
      </c>
      <c r="BK227" s="114">
        <f>ROUND(P227*H227,2)</f>
        <v>0</v>
      </c>
      <c r="BL227" s="14" t="s">
        <v>152</v>
      </c>
      <c r="BM227" s="194" t="s">
        <v>343</v>
      </c>
    </row>
    <row r="228" spans="1:65" s="2" customFormat="1" ht="29.25">
      <c r="A228" s="33"/>
      <c r="B228" s="34"/>
      <c r="C228" s="35"/>
      <c r="D228" s="195" t="s">
        <v>149</v>
      </c>
      <c r="E228" s="35"/>
      <c r="F228" s="196" t="s">
        <v>342</v>
      </c>
      <c r="G228" s="35"/>
      <c r="H228" s="35"/>
      <c r="I228" s="166"/>
      <c r="J228" s="166"/>
      <c r="K228" s="35"/>
      <c r="L228" s="35"/>
      <c r="M228" s="36"/>
      <c r="N228" s="197"/>
      <c r="O228" s="198"/>
      <c r="P228" s="70"/>
      <c r="Q228" s="70"/>
      <c r="R228" s="70"/>
      <c r="S228" s="70"/>
      <c r="T228" s="70"/>
      <c r="U228" s="70"/>
      <c r="V228" s="70"/>
      <c r="W228" s="70"/>
      <c r="X228" s="70"/>
      <c r="Y228" s="71"/>
      <c r="Z228" s="33"/>
      <c r="AA228" s="33"/>
      <c r="AB228" s="33"/>
      <c r="AC228" s="33"/>
      <c r="AD228" s="33"/>
      <c r="AE228" s="33"/>
      <c r="AT228" s="14" t="s">
        <v>149</v>
      </c>
      <c r="AU228" s="14" t="s">
        <v>79</v>
      </c>
    </row>
    <row r="229" spans="1:65" s="2" customFormat="1" ht="37.9" customHeight="1">
      <c r="A229" s="33"/>
      <c r="B229" s="34"/>
      <c r="C229" s="180" t="s">
        <v>344</v>
      </c>
      <c r="D229" s="180" t="s">
        <v>140</v>
      </c>
      <c r="E229" s="181" t="s">
        <v>345</v>
      </c>
      <c r="F229" s="182" t="s">
        <v>346</v>
      </c>
      <c r="G229" s="183" t="s">
        <v>143</v>
      </c>
      <c r="H229" s="184">
        <v>1</v>
      </c>
      <c r="I229" s="185"/>
      <c r="J229" s="186"/>
      <c r="K229" s="187">
        <f>ROUND(P229*H229,2)</f>
        <v>0</v>
      </c>
      <c r="L229" s="182" t="s">
        <v>144</v>
      </c>
      <c r="M229" s="188"/>
      <c r="N229" s="189" t="s">
        <v>1</v>
      </c>
      <c r="O229" s="190" t="s">
        <v>42</v>
      </c>
      <c r="P229" s="191">
        <f>I229+J229</f>
        <v>0</v>
      </c>
      <c r="Q229" s="191">
        <f>ROUND(I229*H229,2)</f>
        <v>0</v>
      </c>
      <c r="R229" s="191">
        <f>ROUND(J229*H229,2)</f>
        <v>0</v>
      </c>
      <c r="S229" s="70"/>
      <c r="T229" s="192">
        <f>S229*H229</f>
        <v>0</v>
      </c>
      <c r="U229" s="192">
        <v>0</v>
      </c>
      <c r="V229" s="192">
        <f>U229*H229</f>
        <v>0</v>
      </c>
      <c r="W229" s="192">
        <v>0</v>
      </c>
      <c r="X229" s="192">
        <f>W229*H229</f>
        <v>0</v>
      </c>
      <c r="Y229" s="193" t="s">
        <v>1</v>
      </c>
      <c r="Z229" s="33"/>
      <c r="AA229" s="33"/>
      <c r="AB229" s="33"/>
      <c r="AC229" s="33"/>
      <c r="AD229" s="33"/>
      <c r="AE229" s="33"/>
      <c r="AR229" s="194" t="s">
        <v>152</v>
      </c>
      <c r="AT229" s="194" t="s">
        <v>140</v>
      </c>
      <c r="AU229" s="194" t="s">
        <v>79</v>
      </c>
      <c r="AY229" s="14" t="s">
        <v>146</v>
      </c>
      <c r="BE229" s="114">
        <f>IF(O229="základní",K229,0)</f>
        <v>0</v>
      </c>
      <c r="BF229" s="114">
        <f>IF(O229="snížená",K229,0)</f>
        <v>0</v>
      </c>
      <c r="BG229" s="114">
        <f>IF(O229="zákl. přenesená",K229,0)</f>
        <v>0</v>
      </c>
      <c r="BH229" s="114">
        <f>IF(O229="sníž. přenesená",K229,0)</f>
        <v>0</v>
      </c>
      <c r="BI229" s="114">
        <f>IF(O229="nulová",K229,0)</f>
        <v>0</v>
      </c>
      <c r="BJ229" s="14" t="s">
        <v>87</v>
      </c>
      <c r="BK229" s="114">
        <f>ROUND(P229*H229,2)</f>
        <v>0</v>
      </c>
      <c r="BL229" s="14" t="s">
        <v>152</v>
      </c>
      <c r="BM229" s="194" t="s">
        <v>347</v>
      </c>
    </row>
    <row r="230" spans="1:65" s="2" customFormat="1" ht="19.5">
      <c r="A230" s="33"/>
      <c r="B230" s="34"/>
      <c r="C230" s="35"/>
      <c r="D230" s="195" t="s">
        <v>149</v>
      </c>
      <c r="E230" s="35"/>
      <c r="F230" s="196" t="s">
        <v>346</v>
      </c>
      <c r="G230" s="35"/>
      <c r="H230" s="35"/>
      <c r="I230" s="166"/>
      <c r="J230" s="166"/>
      <c r="K230" s="35"/>
      <c r="L230" s="35"/>
      <c r="M230" s="36"/>
      <c r="N230" s="197"/>
      <c r="O230" s="198"/>
      <c r="P230" s="70"/>
      <c r="Q230" s="70"/>
      <c r="R230" s="70"/>
      <c r="S230" s="70"/>
      <c r="T230" s="70"/>
      <c r="U230" s="70"/>
      <c r="V230" s="70"/>
      <c r="W230" s="70"/>
      <c r="X230" s="70"/>
      <c r="Y230" s="71"/>
      <c r="Z230" s="33"/>
      <c r="AA230" s="33"/>
      <c r="AB230" s="33"/>
      <c r="AC230" s="33"/>
      <c r="AD230" s="33"/>
      <c r="AE230" s="33"/>
      <c r="AT230" s="14" t="s">
        <v>149</v>
      </c>
      <c r="AU230" s="14" t="s">
        <v>79</v>
      </c>
    </row>
    <row r="231" spans="1:65" s="2" customFormat="1" ht="62.65" customHeight="1">
      <c r="A231" s="33"/>
      <c r="B231" s="34"/>
      <c r="C231" s="180" t="s">
        <v>348</v>
      </c>
      <c r="D231" s="180" t="s">
        <v>140</v>
      </c>
      <c r="E231" s="181" t="s">
        <v>349</v>
      </c>
      <c r="F231" s="182" t="s">
        <v>350</v>
      </c>
      <c r="G231" s="183" t="s">
        <v>143</v>
      </c>
      <c r="H231" s="184">
        <v>1</v>
      </c>
      <c r="I231" s="185"/>
      <c r="J231" s="186"/>
      <c r="K231" s="187">
        <f>ROUND(P231*H231,2)</f>
        <v>0</v>
      </c>
      <c r="L231" s="182" t="s">
        <v>144</v>
      </c>
      <c r="M231" s="188"/>
      <c r="N231" s="189" t="s">
        <v>1</v>
      </c>
      <c r="O231" s="190" t="s">
        <v>42</v>
      </c>
      <c r="P231" s="191">
        <f>I231+J231</f>
        <v>0</v>
      </c>
      <c r="Q231" s="191">
        <f>ROUND(I231*H231,2)</f>
        <v>0</v>
      </c>
      <c r="R231" s="191">
        <f>ROUND(J231*H231,2)</f>
        <v>0</v>
      </c>
      <c r="S231" s="70"/>
      <c r="T231" s="192">
        <f>S231*H231</f>
        <v>0</v>
      </c>
      <c r="U231" s="192">
        <v>0</v>
      </c>
      <c r="V231" s="192">
        <f>U231*H231</f>
        <v>0</v>
      </c>
      <c r="W231" s="192">
        <v>0</v>
      </c>
      <c r="X231" s="192">
        <f>W231*H231</f>
        <v>0</v>
      </c>
      <c r="Y231" s="193" t="s">
        <v>1</v>
      </c>
      <c r="Z231" s="33"/>
      <c r="AA231" s="33"/>
      <c r="AB231" s="33"/>
      <c r="AC231" s="33"/>
      <c r="AD231" s="33"/>
      <c r="AE231" s="33"/>
      <c r="AR231" s="194" t="s">
        <v>152</v>
      </c>
      <c r="AT231" s="194" t="s">
        <v>140</v>
      </c>
      <c r="AU231" s="194" t="s">
        <v>79</v>
      </c>
      <c r="AY231" s="14" t="s">
        <v>146</v>
      </c>
      <c r="BE231" s="114">
        <f>IF(O231="základní",K231,0)</f>
        <v>0</v>
      </c>
      <c r="BF231" s="114">
        <f>IF(O231="snížená",K231,0)</f>
        <v>0</v>
      </c>
      <c r="BG231" s="114">
        <f>IF(O231="zákl. přenesená",K231,0)</f>
        <v>0</v>
      </c>
      <c r="BH231" s="114">
        <f>IF(O231="sníž. přenesená",K231,0)</f>
        <v>0</v>
      </c>
      <c r="BI231" s="114">
        <f>IF(O231="nulová",K231,0)</f>
        <v>0</v>
      </c>
      <c r="BJ231" s="14" t="s">
        <v>87</v>
      </c>
      <c r="BK231" s="114">
        <f>ROUND(P231*H231,2)</f>
        <v>0</v>
      </c>
      <c r="BL231" s="14" t="s">
        <v>152</v>
      </c>
      <c r="BM231" s="194" t="s">
        <v>351</v>
      </c>
    </row>
    <row r="232" spans="1:65" s="2" customFormat="1" ht="39">
      <c r="A232" s="33"/>
      <c r="B232" s="34"/>
      <c r="C232" s="35"/>
      <c r="D232" s="195" t="s">
        <v>149</v>
      </c>
      <c r="E232" s="35"/>
      <c r="F232" s="196" t="s">
        <v>350</v>
      </c>
      <c r="G232" s="35"/>
      <c r="H232" s="35"/>
      <c r="I232" s="166"/>
      <c r="J232" s="166"/>
      <c r="K232" s="35"/>
      <c r="L232" s="35"/>
      <c r="M232" s="36"/>
      <c r="N232" s="197"/>
      <c r="O232" s="198"/>
      <c r="P232" s="70"/>
      <c r="Q232" s="70"/>
      <c r="R232" s="70"/>
      <c r="S232" s="70"/>
      <c r="T232" s="70"/>
      <c r="U232" s="70"/>
      <c r="V232" s="70"/>
      <c r="W232" s="70"/>
      <c r="X232" s="70"/>
      <c r="Y232" s="71"/>
      <c r="Z232" s="33"/>
      <c r="AA232" s="33"/>
      <c r="AB232" s="33"/>
      <c r="AC232" s="33"/>
      <c r="AD232" s="33"/>
      <c r="AE232" s="33"/>
      <c r="AT232" s="14" t="s">
        <v>149</v>
      </c>
      <c r="AU232" s="14" t="s">
        <v>79</v>
      </c>
    </row>
    <row r="233" spans="1:65" s="2" customFormat="1" ht="37.9" customHeight="1">
      <c r="A233" s="33"/>
      <c r="B233" s="34"/>
      <c r="C233" s="180" t="s">
        <v>352</v>
      </c>
      <c r="D233" s="180" t="s">
        <v>140</v>
      </c>
      <c r="E233" s="181" t="s">
        <v>353</v>
      </c>
      <c r="F233" s="182" t="s">
        <v>354</v>
      </c>
      <c r="G233" s="183" t="s">
        <v>143</v>
      </c>
      <c r="H233" s="184">
        <v>1</v>
      </c>
      <c r="I233" s="185"/>
      <c r="J233" s="186"/>
      <c r="K233" s="187">
        <f>ROUND(P233*H233,2)</f>
        <v>0</v>
      </c>
      <c r="L233" s="182" t="s">
        <v>144</v>
      </c>
      <c r="M233" s="188"/>
      <c r="N233" s="189" t="s">
        <v>1</v>
      </c>
      <c r="O233" s="190" t="s">
        <v>42</v>
      </c>
      <c r="P233" s="191">
        <f>I233+J233</f>
        <v>0</v>
      </c>
      <c r="Q233" s="191">
        <f>ROUND(I233*H233,2)</f>
        <v>0</v>
      </c>
      <c r="R233" s="191">
        <f>ROUND(J233*H233,2)</f>
        <v>0</v>
      </c>
      <c r="S233" s="70"/>
      <c r="T233" s="192">
        <f>S233*H233</f>
        <v>0</v>
      </c>
      <c r="U233" s="192">
        <v>0</v>
      </c>
      <c r="V233" s="192">
        <f>U233*H233</f>
        <v>0</v>
      </c>
      <c r="W233" s="192">
        <v>0</v>
      </c>
      <c r="X233" s="192">
        <f>W233*H233</f>
        <v>0</v>
      </c>
      <c r="Y233" s="193" t="s">
        <v>1</v>
      </c>
      <c r="Z233" s="33"/>
      <c r="AA233" s="33"/>
      <c r="AB233" s="33"/>
      <c r="AC233" s="33"/>
      <c r="AD233" s="33"/>
      <c r="AE233" s="33"/>
      <c r="AR233" s="194" t="s">
        <v>152</v>
      </c>
      <c r="AT233" s="194" t="s">
        <v>140</v>
      </c>
      <c r="AU233" s="194" t="s">
        <v>79</v>
      </c>
      <c r="AY233" s="14" t="s">
        <v>146</v>
      </c>
      <c r="BE233" s="114">
        <f>IF(O233="základní",K233,0)</f>
        <v>0</v>
      </c>
      <c r="BF233" s="114">
        <f>IF(O233="snížená",K233,0)</f>
        <v>0</v>
      </c>
      <c r="BG233" s="114">
        <f>IF(O233="zákl. přenesená",K233,0)</f>
        <v>0</v>
      </c>
      <c r="BH233" s="114">
        <f>IF(O233="sníž. přenesená",K233,0)</f>
        <v>0</v>
      </c>
      <c r="BI233" s="114">
        <f>IF(O233="nulová",K233,0)</f>
        <v>0</v>
      </c>
      <c r="BJ233" s="14" t="s">
        <v>87</v>
      </c>
      <c r="BK233" s="114">
        <f>ROUND(P233*H233,2)</f>
        <v>0</v>
      </c>
      <c r="BL233" s="14" t="s">
        <v>152</v>
      </c>
      <c r="BM233" s="194" t="s">
        <v>355</v>
      </c>
    </row>
    <row r="234" spans="1:65" s="2" customFormat="1" ht="29.25">
      <c r="A234" s="33"/>
      <c r="B234" s="34"/>
      <c r="C234" s="35"/>
      <c r="D234" s="195" t="s">
        <v>149</v>
      </c>
      <c r="E234" s="35"/>
      <c r="F234" s="196" t="s">
        <v>354</v>
      </c>
      <c r="G234" s="35"/>
      <c r="H234" s="35"/>
      <c r="I234" s="166"/>
      <c r="J234" s="166"/>
      <c r="K234" s="35"/>
      <c r="L234" s="35"/>
      <c r="M234" s="36"/>
      <c r="N234" s="197"/>
      <c r="O234" s="198"/>
      <c r="P234" s="70"/>
      <c r="Q234" s="70"/>
      <c r="R234" s="70"/>
      <c r="S234" s="70"/>
      <c r="T234" s="70"/>
      <c r="U234" s="70"/>
      <c r="V234" s="70"/>
      <c r="W234" s="70"/>
      <c r="X234" s="70"/>
      <c r="Y234" s="71"/>
      <c r="Z234" s="33"/>
      <c r="AA234" s="33"/>
      <c r="AB234" s="33"/>
      <c r="AC234" s="33"/>
      <c r="AD234" s="33"/>
      <c r="AE234" s="33"/>
      <c r="AT234" s="14" t="s">
        <v>149</v>
      </c>
      <c r="AU234" s="14" t="s">
        <v>79</v>
      </c>
    </row>
    <row r="235" spans="1:65" s="2" customFormat="1" ht="24.2" customHeight="1">
      <c r="A235" s="33"/>
      <c r="B235" s="34"/>
      <c r="C235" s="180" t="s">
        <v>356</v>
      </c>
      <c r="D235" s="180" t="s">
        <v>140</v>
      </c>
      <c r="E235" s="181" t="s">
        <v>357</v>
      </c>
      <c r="F235" s="182" t="s">
        <v>358</v>
      </c>
      <c r="G235" s="183" t="s">
        <v>143</v>
      </c>
      <c r="H235" s="184">
        <v>1</v>
      </c>
      <c r="I235" s="185"/>
      <c r="J235" s="186"/>
      <c r="K235" s="187">
        <f>ROUND(P235*H235,2)</f>
        <v>0</v>
      </c>
      <c r="L235" s="182" t="s">
        <v>144</v>
      </c>
      <c r="M235" s="188"/>
      <c r="N235" s="189" t="s">
        <v>1</v>
      </c>
      <c r="O235" s="190" t="s">
        <v>42</v>
      </c>
      <c r="P235" s="191">
        <f>I235+J235</f>
        <v>0</v>
      </c>
      <c r="Q235" s="191">
        <f>ROUND(I235*H235,2)</f>
        <v>0</v>
      </c>
      <c r="R235" s="191">
        <f>ROUND(J235*H235,2)</f>
        <v>0</v>
      </c>
      <c r="S235" s="70"/>
      <c r="T235" s="192">
        <f>S235*H235</f>
        <v>0</v>
      </c>
      <c r="U235" s="192">
        <v>0</v>
      </c>
      <c r="V235" s="192">
        <f>U235*H235</f>
        <v>0</v>
      </c>
      <c r="W235" s="192">
        <v>0</v>
      </c>
      <c r="X235" s="192">
        <f>W235*H235</f>
        <v>0</v>
      </c>
      <c r="Y235" s="193" t="s">
        <v>1</v>
      </c>
      <c r="Z235" s="33"/>
      <c r="AA235" s="33"/>
      <c r="AB235" s="33"/>
      <c r="AC235" s="33"/>
      <c r="AD235" s="33"/>
      <c r="AE235" s="33"/>
      <c r="AR235" s="194" t="s">
        <v>152</v>
      </c>
      <c r="AT235" s="194" t="s">
        <v>140</v>
      </c>
      <c r="AU235" s="194" t="s">
        <v>79</v>
      </c>
      <c r="AY235" s="14" t="s">
        <v>146</v>
      </c>
      <c r="BE235" s="114">
        <f>IF(O235="základní",K235,0)</f>
        <v>0</v>
      </c>
      <c r="BF235" s="114">
        <f>IF(O235="snížená",K235,0)</f>
        <v>0</v>
      </c>
      <c r="BG235" s="114">
        <f>IF(O235="zákl. přenesená",K235,0)</f>
        <v>0</v>
      </c>
      <c r="BH235" s="114">
        <f>IF(O235="sníž. přenesená",K235,0)</f>
        <v>0</v>
      </c>
      <c r="BI235" s="114">
        <f>IF(O235="nulová",K235,0)</f>
        <v>0</v>
      </c>
      <c r="BJ235" s="14" t="s">
        <v>87</v>
      </c>
      <c r="BK235" s="114">
        <f>ROUND(P235*H235,2)</f>
        <v>0</v>
      </c>
      <c r="BL235" s="14" t="s">
        <v>152</v>
      </c>
      <c r="BM235" s="194" t="s">
        <v>359</v>
      </c>
    </row>
    <row r="236" spans="1:65" s="2" customFormat="1" ht="11.25">
      <c r="A236" s="33"/>
      <c r="B236" s="34"/>
      <c r="C236" s="35"/>
      <c r="D236" s="195" t="s">
        <v>149</v>
      </c>
      <c r="E236" s="35"/>
      <c r="F236" s="196" t="s">
        <v>358</v>
      </c>
      <c r="G236" s="35"/>
      <c r="H236" s="35"/>
      <c r="I236" s="166"/>
      <c r="J236" s="166"/>
      <c r="K236" s="35"/>
      <c r="L236" s="35"/>
      <c r="M236" s="36"/>
      <c r="N236" s="197"/>
      <c r="O236" s="198"/>
      <c r="P236" s="70"/>
      <c r="Q236" s="70"/>
      <c r="R236" s="70"/>
      <c r="S236" s="70"/>
      <c r="T236" s="70"/>
      <c r="U236" s="70"/>
      <c r="V236" s="70"/>
      <c r="W236" s="70"/>
      <c r="X236" s="70"/>
      <c r="Y236" s="71"/>
      <c r="Z236" s="33"/>
      <c r="AA236" s="33"/>
      <c r="AB236" s="33"/>
      <c r="AC236" s="33"/>
      <c r="AD236" s="33"/>
      <c r="AE236" s="33"/>
      <c r="AT236" s="14" t="s">
        <v>149</v>
      </c>
      <c r="AU236" s="14" t="s">
        <v>79</v>
      </c>
    </row>
    <row r="237" spans="1:65" s="2" customFormat="1" ht="24.2" customHeight="1">
      <c r="A237" s="33"/>
      <c r="B237" s="34"/>
      <c r="C237" s="180" t="s">
        <v>360</v>
      </c>
      <c r="D237" s="180" t="s">
        <v>140</v>
      </c>
      <c r="E237" s="181" t="s">
        <v>361</v>
      </c>
      <c r="F237" s="182" t="s">
        <v>362</v>
      </c>
      <c r="G237" s="183" t="s">
        <v>143</v>
      </c>
      <c r="H237" s="184">
        <v>1</v>
      </c>
      <c r="I237" s="185"/>
      <c r="J237" s="186"/>
      <c r="K237" s="187">
        <f>ROUND(P237*H237,2)</f>
        <v>0</v>
      </c>
      <c r="L237" s="182" t="s">
        <v>144</v>
      </c>
      <c r="M237" s="188"/>
      <c r="N237" s="189" t="s">
        <v>1</v>
      </c>
      <c r="O237" s="190" t="s">
        <v>42</v>
      </c>
      <c r="P237" s="191">
        <f>I237+J237</f>
        <v>0</v>
      </c>
      <c r="Q237" s="191">
        <f>ROUND(I237*H237,2)</f>
        <v>0</v>
      </c>
      <c r="R237" s="191">
        <f>ROUND(J237*H237,2)</f>
        <v>0</v>
      </c>
      <c r="S237" s="70"/>
      <c r="T237" s="192">
        <f>S237*H237</f>
        <v>0</v>
      </c>
      <c r="U237" s="192">
        <v>0</v>
      </c>
      <c r="V237" s="192">
        <f>U237*H237</f>
        <v>0</v>
      </c>
      <c r="W237" s="192">
        <v>0</v>
      </c>
      <c r="X237" s="192">
        <f>W237*H237</f>
        <v>0</v>
      </c>
      <c r="Y237" s="193" t="s">
        <v>1</v>
      </c>
      <c r="Z237" s="33"/>
      <c r="AA237" s="33"/>
      <c r="AB237" s="33"/>
      <c r="AC237" s="33"/>
      <c r="AD237" s="33"/>
      <c r="AE237" s="33"/>
      <c r="AR237" s="194" t="s">
        <v>152</v>
      </c>
      <c r="AT237" s="194" t="s">
        <v>140</v>
      </c>
      <c r="AU237" s="194" t="s">
        <v>79</v>
      </c>
      <c r="AY237" s="14" t="s">
        <v>146</v>
      </c>
      <c r="BE237" s="114">
        <f>IF(O237="základní",K237,0)</f>
        <v>0</v>
      </c>
      <c r="BF237" s="114">
        <f>IF(O237="snížená",K237,0)</f>
        <v>0</v>
      </c>
      <c r="BG237" s="114">
        <f>IF(O237="zákl. přenesená",K237,0)</f>
        <v>0</v>
      </c>
      <c r="BH237" s="114">
        <f>IF(O237="sníž. přenesená",K237,0)</f>
        <v>0</v>
      </c>
      <c r="BI237" s="114">
        <f>IF(O237="nulová",K237,0)</f>
        <v>0</v>
      </c>
      <c r="BJ237" s="14" t="s">
        <v>87</v>
      </c>
      <c r="BK237" s="114">
        <f>ROUND(P237*H237,2)</f>
        <v>0</v>
      </c>
      <c r="BL237" s="14" t="s">
        <v>152</v>
      </c>
      <c r="BM237" s="194" t="s">
        <v>363</v>
      </c>
    </row>
    <row r="238" spans="1:65" s="2" customFormat="1" ht="11.25">
      <c r="A238" s="33"/>
      <c r="B238" s="34"/>
      <c r="C238" s="35"/>
      <c r="D238" s="195" t="s">
        <v>149</v>
      </c>
      <c r="E238" s="35"/>
      <c r="F238" s="196" t="s">
        <v>362</v>
      </c>
      <c r="G238" s="35"/>
      <c r="H238" s="35"/>
      <c r="I238" s="166"/>
      <c r="J238" s="166"/>
      <c r="K238" s="35"/>
      <c r="L238" s="35"/>
      <c r="M238" s="36"/>
      <c r="N238" s="197"/>
      <c r="O238" s="198"/>
      <c r="P238" s="70"/>
      <c r="Q238" s="70"/>
      <c r="R238" s="70"/>
      <c r="S238" s="70"/>
      <c r="T238" s="70"/>
      <c r="U238" s="70"/>
      <c r="V238" s="70"/>
      <c r="W238" s="70"/>
      <c r="X238" s="70"/>
      <c r="Y238" s="71"/>
      <c r="Z238" s="33"/>
      <c r="AA238" s="33"/>
      <c r="AB238" s="33"/>
      <c r="AC238" s="33"/>
      <c r="AD238" s="33"/>
      <c r="AE238" s="33"/>
      <c r="AT238" s="14" t="s">
        <v>149</v>
      </c>
      <c r="AU238" s="14" t="s">
        <v>79</v>
      </c>
    </row>
    <row r="239" spans="1:65" s="2" customFormat="1" ht="24.2" customHeight="1">
      <c r="A239" s="33"/>
      <c r="B239" s="34"/>
      <c r="C239" s="180" t="s">
        <v>364</v>
      </c>
      <c r="D239" s="180" t="s">
        <v>140</v>
      </c>
      <c r="E239" s="181" t="s">
        <v>365</v>
      </c>
      <c r="F239" s="182" t="s">
        <v>366</v>
      </c>
      <c r="G239" s="183" t="s">
        <v>143</v>
      </c>
      <c r="H239" s="184">
        <v>1</v>
      </c>
      <c r="I239" s="185"/>
      <c r="J239" s="186"/>
      <c r="K239" s="187">
        <f>ROUND(P239*H239,2)</f>
        <v>0</v>
      </c>
      <c r="L239" s="182" t="s">
        <v>144</v>
      </c>
      <c r="M239" s="188"/>
      <c r="N239" s="189" t="s">
        <v>1</v>
      </c>
      <c r="O239" s="190" t="s">
        <v>42</v>
      </c>
      <c r="P239" s="191">
        <f>I239+J239</f>
        <v>0</v>
      </c>
      <c r="Q239" s="191">
        <f>ROUND(I239*H239,2)</f>
        <v>0</v>
      </c>
      <c r="R239" s="191">
        <f>ROUND(J239*H239,2)</f>
        <v>0</v>
      </c>
      <c r="S239" s="70"/>
      <c r="T239" s="192">
        <f>S239*H239</f>
        <v>0</v>
      </c>
      <c r="U239" s="192">
        <v>0</v>
      </c>
      <c r="V239" s="192">
        <f>U239*H239</f>
        <v>0</v>
      </c>
      <c r="W239" s="192">
        <v>0</v>
      </c>
      <c r="X239" s="192">
        <f>W239*H239</f>
        <v>0</v>
      </c>
      <c r="Y239" s="193" t="s">
        <v>1</v>
      </c>
      <c r="Z239" s="33"/>
      <c r="AA239" s="33"/>
      <c r="AB239" s="33"/>
      <c r="AC239" s="33"/>
      <c r="AD239" s="33"/>
      <c r="AE239" s="33"/>
      <c r="AR239" s="194" t="s">
        <v>152</v>
      </c>
      <c r="AT239" s="194" t="s">
        <v>140</v>
      </c>
      <c r="AU239" s="194" t="s">
        <v>79</v>
      </c>
      <c r="AY239" s="14" t="s">
        <v>146</v>
      </c>
      <c r="BE239" s="114">
        <f>IF(O239="základní",K239,0)</f>
        <v>0</v>
      </c>
      <c r="BF239" s="114">
        <f>IF(O239="snížená",K239,0)</f>
        <v>0</v>
      </c>
      <c r="BG239" s="114">
        <f>IF(O239="zákl. přenesená",K239,0)</f>
        <v>0</v>
      </c>
      <c r="BH239" s="114">
        <f>IF(O239="sníž. přenesená",K239,0)</f>
        <v>0</v>
      </c>
      <c r="BI239" s="114">
        <f>IF(O239="nulová",K239,0)</f>
        <v>0</v>
      </c>
      <c r="BJ239" s="14" t="s">
        <v>87</v>
      </c>
      <c r="BK239" s="114">
        <f>ROUND(P239*H239,2)</f>
        <v>0</v>
      </c>
      <c r="BL239" s="14" t="s">
        <v>152</v>
      </c>
      <c r="BM239" s="194" t="s">
        <v>367</v>
      </c>
    </row>
    <row r="240" spans="1:65" s="2" customFormat="1" ht="11.25">
      <c r="A240" s="33"/>
      <c r="B240" s="34"/>
      <c r="C240" s="35"/>
      <c r="D240" s="195" t="s">
        <v>149</v>
      </c>
      <c r="E240" s="35"/>
      <c r="F240" s="196" t="s">
        <v>366</v>
      </c>
      <c r="G240" s="35"/>
      <c r="H240" s="35"/>
      <c r="I240" s="166"/>
      <c r="J240" s="166"/>
      <c r="K240" s="35"/>
      <c r="L240" s="35"/>
      <c r="M240" s="36"/>
      <c r="N240" s="197"/>
      <c r="O240" s="198"/>
      <c r="P240" s="70"/>
      <c r="Q240" s="70"/>
      <c r="R240" s="70"/>
      <c r="S240" s="70"/>
      <c r="T240" s="70"/>
      <c r="U240" s="70"/>
      <c r="V240" s="70"/>
      <c r="W240" s="70"/>
      <c r="X240" s="70"/>
      <c r="Y240" s="71"/>
      <c r="Z240" s="33"/>
      <c r="AA240" s="33"/>
      <c r="AB240" s="33"/>
      <c r="AC240" s="33"/>
      <c r="AD240" s="33"/>
      <c r="AE240" s="33"/>
      <c r="AT240" s="14" t="s">
        <v>149</v>
      </c>
      <c r="AU240" s="14" t="s">
        <v>79</v>
      </c>
    </row>
    <row r="241" spans="1:65" s="2" customFormat="1" ht="24.2" customHeight="1">
      <c r="A241" s="33"/>
      <c r="B241" s="34"/>
      <c r="C241" s="180" t="s">
        <v>368</v>
      </c>
      <c r="D241" s="180" t="s">
        <v>140</v>
      </c>
      <c r="E241" s="181" t="s">
        <v>369</v>
      </c>
      <c r="F241" s="182" t="s">
        <v>370</v>
      </c>
      <c r="G241" s="183" t="s">
        <v>143</v>
      </c>
      <c r="H241" s="184">
        <v>1</v>
      </c>
      <c r="I241" s="185"/>
      <c r="J241" s="186"/>
      <c r="K241" s="187">
        <f>ROUND(P241*H241,2)</f>
        <v>0</v>
      </c>
      <c r="L241" s="182" t="s">
        <v>144</v>
      </c>
      <c r="M241" s="188"/>
      <c r="N241" s="189" t="s">
        <v>1</v>
      </c>
      <c r="O241" s="190" t="s">
        <v>42</v>
      </c>
      <c r="P241" s="191">
        <f>I241+J241</f>
        <v>0</v>
      </c>
      <c r="Q241" s="191">
        <f>ROUND(I241*H241,2)</f>
        <v>0</v>
      </c>
      <c r="R241" s="191">
        <f>ROUND(J241*H241,2)</f>
        <v>0</v>
      </c>
      <c r="S241" s="70"/>
      <c r="T241" s="192">
        <f>S241*H241</f>
        <v>0</v>
      </c>
      <c r="U241" s="192">
        <v>0</v>
      </c>
      <c r="V241" s="192">
        <f>U241*H241</f>
        <v>0</v>
      </c>
      <c r="W241" s="192">
        <v>0</v>
      </c>
      <c r="X241" s="192">
        <f>W241*H241</f>
        <v>0</v>
      </c>
      <c r="Y241" s="193" t="s">
        <v>1</v>
      </c>
      <c r="Z241" s="33"/>
      <c r="AA241" s="33"/>
      <c r="AB241" s="33"/>
      <c r="AC241" s="33"/>
      <c r="AD241" s="33"/>
      <c r="AE241" s="33"/>
      <c r="AR241" s="194" t="s">
        <v>152</v>
      </c>
      <c r="AT241" s="194" t="s">
        <v>140</v>
      </c>
      <c r="AU241" s="194" t="s">
        <v>79</v>
      </c>
      <c r="AY241" s="14" t="s">
        <v>146</v>
      </c>
      <c r="BE241" s="114">
        <f>IF(O241="základní",K241,0)</f>
        <v>0</v>
      </c>
      <c r="BF241" s="114">
        <f>IF(O241="snížená",K241,0)</f>
        <v>0</v>
      </c>
      <c r="BG241" s="114">
        <f>IF(O241="zákl. přenesená",K241,0)</f>
        <v>0</v>
      </c>
      <c r="BH241" s="114">
        <f>IF(O241="sníž. přenesená",K241,0)</f>
        <v>0</v>
      </c>
      <c r="BI241" s="114">
        <f>IF(O241="nulová",K241,0)</f>
        <v>0</v>
      </c>
      <c r="BJ241" s="14" t="s">
        <v>87</v>
      </c>
      <c r="BK241" s="114">
        <f>ROUND(P241*H241,2)</f>
        <v>0</v>
      </c>
      <c r="BL241" s="14" t="s">
        <v>152</v>
      </c>
      <c r="BM241" s="194" t="s">
        <v>371</v>
      </c>
    </row>
    <row r="242" spans="1:65" s="2" customFormat="1" ht="11.25">
      <c r="A242" s="33"/>
      <c r="B242" s="34"/>
      <c r="C242" s="35"/>
      <c r="D242" s="195" t="s">
        <v>149</v>
      </c>
      <c r="E242" s="35"/>
      <c r="F242" s="196" t="s">
        <v>370</v>
      </c>
      <c r="G242" s="35"/>
      <c r="H242" s="35"/>
      <c r="I242" s="166"/>
      <c r="J242" s="166"/>
      <c r="K242" s="35"/>
      <c r="L242" s="35"/>
      <c r="M242" s="36"/>
      <c r="N242" s="197"/>
      <c r="O242" s="198"/>
      <c r="P242" s="70"/>
      <c r="Q242" s="70"/>
      <c r="R242" s="70"/>
      <c r="S242" s="70"/>
      <c r="T242" s="70"/>
      <c r="U242" s="70"/>
      <c r="V242" s="70"/>
      <c r="W242" s="70"/>
      <c r="X242" s="70"/>
      <c r="Y242" s="71"/>
      <c r="Z242" s="33"/>
      <c r="AA242" s="33"/>
      <c r="AB242" s="33"/>
      <c r="AC242" s="33"/>
      <c r="AD242" s="33"/>
      <c r="AE242" s="33"/>
      <c r="AT242" s="14" t="s">
        <v>149</v>
      </c>
      <c r="AU242" s="14" t="s">
        <v>79</v>
      </c>
    </row>
    <row r="243" spans="1:65" s="2" customFormat="1" ht="24.2" customHeight="1">
      <c r="A243" s="33"/>
      <c r="B243" s="34"/>
      <c r="C243" s="180" t="s">
        <v>372</v>
      </c>
      <c r="D243" s="180" t="s">
        <v>140</v>
      </c>
      <c r="E243" s="181" t="s">
        <v>373</v>
      </c>
      <c r="F243" s="182" t="s">
        <v>374</v>
      </c>
      <c r="G243" s="183" t="s">
        <v>143</v>
      </c>
      <c r="H243" s="184">
        <v>1</v>
      </c>
      <c r="I243" s="185"/>
      <c r="J243" s="186"/>
      <c r="K243" s="187">
        <f>ROUND(P243*H243,2)</f>
        <v>0</v>
      </c>
      <c r="L243" s="182" t="s">
        <v>144</v>
      </c>
      <c r="M243" s="188"/>
      <c r="N243" s="189" t="s">
        <v>1</v>
      </c>
      <c r="O243" s="190" t="s">
        <v>42</v>
      </c>
      <c r="P243" s="191">
        <f>I243+J243</f>
        <v>0</v>
      </c>
      <c r="Q243" s="191">
        <f>ROUND(I243*H243,2)</f>
        <v>0</v>
      </c>
      <c r="R243" s="191">
        <f>ROUND(J243*H243,2)</f>
        <v>0</v>
      </c>
      <c r="S243" s="70"/>
      <c r="T243" s="192">
        <f>S243*H243</f>
        <v>0</v>
      </c>
      <c r="U243" s="192">
        <v>0</v>
      </c>
      <c r="V243" s="192">
        <f>U243*H243</f>
        <v>0</v>
      </c>
      <c r="W243" s="192">
        <v>0</v>
      </c>
      <c r="X243" s="192">
        <f>W243*H243</f>
        <v>0</v>
      </c>
      <c r="Y243" s="193" t="s">
        <v>1</v>
      </c>
      <c r="Z243" s="33"/>
      <c r="AA243" s="33"/>
      <c r="AB243" s="33"/>
      <c r="AC243" s="33"/>
      <c r="AD243" s="33"/>
      <c r="AE243" s="33"/>
      <c r="AR243" s="194" t="s">
        <v>152</v>
      </c>
      <c r="AT243" s="194" t="s">
        <v>140</v>
      </c>
      <c r="AU243" s="194" t="s">
        <v>79</v>
      </c>
      <c r="AY243" s="14" t="s">
        <v>146</v>
      </c>
      <c r="BE243" s="114">
        <f>IF(O243="základní",K243,0)</f>
        <v>0</v>
      </c>
      <c r="BF243" s="114">
        <f>IF(O243="snížená",K243,0)</f>
        <v>0</v>
      </c>
      <c r="BG243" s="114">
        <f>IF(O243="zákl. přenesená",K243,0)</f>
        <v>0</v>
      </c>
      <c r="BH243" s="114">
        <f>IF(O243="sníž. přenesená",K243,0)</f>
        <v>0</v>
      </c>
      <c r="BI243" s="114">
        <f>IF(O243="nulová",K243,0)</f>
        <v>0</v>
      </c>
      <c r="BJ243" s="14" t="s">
        <v>87</v>
      </c>
      <c r="BK243" s="114">
        <f>ROUND(P243*H243,2)</f>
        <v>0</v>
      </c>
      <c r="BL243" s="14" t="s">
        <v>152</v>
      </c>
      <c r="BM243" s="194" t="s">
        <v>375</v>
      </c>
    </row>
    <row r="244" spans="1:65" s="2" customFormat="1" ht="11.25">
      <c r="A244" s="33"/>
      <c r="B244" s="34"/>
      <c r="C244" s="35"/>
      <c r="D244" s="195" t="s">
        <v>149</v>
      </c>
      <c r="E244" s="35"/>
      <c r="F244" s="196" t="s">
        <v>374</v>
      </c>
      <c r="G244" s="35"/>
      <c r="H244" s="35"/>
      <c r="I244" s="166"/>
      <c r="J244" s="166"/>
      <c r="K244" s="35"/>
      <c r="L244" s="35"/>
      <c r="M244" s="36"/>
      <c r="N244" s="197"/>
      <c r="O244" s="198"/>
      <c r="P244" s="70"/>
      <c r="Q244" s="70"/>
      <c r="R244" s="70"/>
      <c r="S244" s="70"/>
      <c r="T244" s="70"/>
      <c r="U244" s="70"/>
      <c r="V244" s="70"/>
      <c r="W244" s="70"/>
      <c r="X244" s="70"/>
      <c r="Y244" s="71"/>
      <c r="Z244" s="33"/>
      <c r="AA244" s="33"/>
      <c r="AB244" s="33"/>
      <c r="AC244" s="33"/>
      <c r="AD244" s="33"/>
      <c r="AE244" s="33"/>
      <c r="AT244" s="14" t="s">
        <v>149</v>
      </c>
      <c r="AU244" s="14" t="s">
        <v>79</v>
      </c>
    </row>
    <row r="245" spans="1:65" s="2" customFormat="1" ht="24.2" customHeight="1">
      <c r="A245" s="33"/>
      <c r="B245" s="34"/>
      <c r="C245" s="180" t="s">
        <v>376</v>
      </c>
      <c r="D245" s="180" t="s">
        <v>140</v>
      </c>
      <c r="E245" s="181" t="s">
        <v>377</v>
      </c>
      <c r="F245" s="182" t="s">
        <v>378</v>
      </c>
      <c r="G245" s="183" t="s">
        <v>143</v>
      </c>
      <c r="H245" s="184">
        <v>1</v>
      </c>
      <c r="I245" s="185"/>
      <c r="J245" s="186"/>
      <c r="K245" s="187">
        <f>ROUND(P245*H245,2)</f>
        <v>0</v>
      </c>
      <c r="L245" s="182" t="s">
        <v>144</v>
      </c>
      <c r="M245" s="188"/>
      <c r="N245" s="189" t="s">
        <v>1</v>
      </c>
      <c r="O245" s="190" t="s">
        <v>42</v>
      </c>
      <c r="P245" s="191">
        <f>I245+J245</f>
        <v>0</v>
      </c>
      <c r="Q245" s="191">
        <f>ROUND(I245*H245,2)</f>
        <v>0</v>
      </c>
      <c r="R245" s="191">
        <f>ROUND(J245*H245,2)</f>
        <v>0</v>
      </c>
      <c r="S245" s="70"/>
      <c r="T245" s="192">
        <f>S245*H245</f>
        <v>0</v>
      </c>
      <c r="U245" s="192">
        <v>0</v>
      </c>
      <c r="V245" s="192">
        <f>U245*H245</f>
        <v>0</v>
      </c>
      <c r="W245" s="192">
        <v>0</v>
      </c>
      <c r="X245" s="192">
        <f>W245*H245</f>
        <v>0</v>
      </c>
      <c r="Y245" s="193" t="s">
        <v>1</v>
      </c>
      <c r="Z245" s="33"/>
      <c r="AA245" s="33"/>
      <c r="AB245" s="33"/>
      <c r="AC245" s="33"/>
      <c r="AD245" s="33"/>
      <c r="AE245" s="33"/>
      <c r="AR245" s="194" t="s">
        <v>152</v>
      </c>
      <c r="AT245" s="194" t="s">
        <v>140</v>
      </c>
      <c r="AU245" s="194" t="s">
        <v>79</v>
      </c>
      <c r="AY245" s="14" t="s">
        <v>146</v>
      </c>
      <c r="BE245" s="114">
        <f>IF(O245="základní",K245,0)</f>
        <v>0</v>
      </c>
      <c r="BF245" s="114">
        <f>IF(O245="snížená",K245,0)</f>
        <v>0</v>
      </c>
      <c r="BG245" s="114">
        <f>IF(O245="zákl. přenesená",K245,0)</f>
        <v>0</v>
      </c>
      <c r="BH245" s="114">
        <f>IF(O245="sníž. přenesená",K245,0)</f>
        <v>0</v>
      </c>
      <c r="BI245" s="114">
        <f>IF(O245="nulová",K245,0)</f>
        <v>0</v>
      </c>
      <c r="BJ245" s="14" t="s">
        <v>87</v>
      </c>
      <c r="BK245" s="114">
        <f>ROUND(P245*H245,2)</f>
        <v>0</v>
      </c>
      <c r="BL245" s="14" t="s">
        <v>152</v>
      </c>
      <c r="BM245" s="194" t="s">
        <v>379</v>
      </c>
    </row>
    <row r="246" spans="1:65" s="2" customFormat="1" ht="19.5">
      <c r="A246" s="33"/>
      <c r="B246" s="34"/>
      <c r="C246" s="35"/>
      <c r="D246" s="195" t="s">
        <v>149</v>
      </c>
      <c r="E246" s="35"/>
      <c r="F246" s="196" t="s">
        <v>378</v>
      </c>
      <c r="G246" s="35"/>
      <c r="H246" s="35"/>
      <c r="I246" s="166"/>
      <c r="J246" s="166"/>
      <c r="K246" s="35"/>
      <c r="L246" s="35"/>
      <c r="M246" s="36"/>
      <c r="N246" s="197"/>
      <c r="O246" s="198"/>
      <c r="P246" s="70"/>
      <c r="Q246" s="70"/>
      <c r="R246" s="70"/>
      <c r="S246" s="70"/>
      <c r="T246" s="70"/>
      <c r="U246" s="70"/>
      <c r="V246" s="70"/>
      <c r="W246" s="70"/>
      <c r="X246" s="70"/>
      <c r="Y246" s="71"/>
      <c r="Z246" s="33"/>
      <c r="AA246" s="33"/>
      <c r="AB246" s="33"/>
      <c r="AC246" s="33"/>
      <c r="AD246" s="33"/>
      <c r="AE246" s="33"/>
      <c r="AT246" s="14" t="s">
        <v>149</v>
      </c>
      <c r="AU246" s="14" t="s">
        <v>79</v>
      </c>
    </row>
    <row r="247" spans="1:65" s="2" customFormat="1" ht="24.2" customHeight="1">
      <c r="A247" s="33"/>
      <c r="B247" s="34"/>
      <c r="C247" s="180" t="s">
        <v>380</v>
      </c>
      <c r="D247" s="180" t="s">
        <v>140</v>
      </c>
      <c r="E247" s="181" t="s">
        <v>381</v>
      </c>
      <c r="F247" s="182" t="s">
        <v>382</v>
      </c>
      <c r="G247" s="183" t="s">
        <v>143</v>
      </c>
      <c r="H247" s="184">
        <v>1</v>
      </c>
      <c r="I247" s="185"/>
      <c r="J247" s="186"/>
      <c r="K247" s="187">
        <f>ROUND(P247*H247,2)</f>
        <v>0</v>
      </c>
      <c r="L247" s="182" t="s">
        <v>144</v>
      </c>
      <c r="M247" s="188"/>
      <c r="N247" s="189" t="s">
        <v>1</v>
      </c>
      <c r="O247" s="190" t="s">
        <v>42</v>
      </c>
      <c r="P247" s="191">
        <f>I247+J247</f>
        <v>0</v>
      </c>
      <c r="Q247" s="191">
        <f>ROUND(I247*H247,2)</f>
        <v>0</v>
      </c>
      <c r="R247" s="191">
        <f>ROUND(J247*H247,2)</f>
        <v>0</v>
      </c>
      <c r="S247" s="70"/>
      <c r="T247" s="192">
        <f>S247*H247</f>
        <v>0</v>
      </c>
      <c r="U247" s="192">
        <v>0</v>
      </c>
      <c r="V247" s="192">
        <f>U247*H247</f>
        <v>0</v>
      </c>
      <c r="W247" s="192">
        <v>0</v>
      </c>
      <c r="X247" s="192">
        <f>W247*H247</f>
        <v>0</v>
      </c>
      <c r="Y247" s="193" t="s">
        <v>1</v>
      </c>
      <c r="Z247" s="33"/>
      <c r="AA247" s="33"/>
      <c r="AB247" s="33"/>
      <c r="AC247" s="33"/>
      <c r="AD247" s="33"/>
      <c r="AE247" s="33"/>
      <c r="AR247" s="194" t="s">
        <v>152</v>
      </c>
      <c r="AT247" s="194" t="s">
        <v>140</v>
      </c>
      <c r="AU247" s="194" t="s">
        <v>79</v>
      </c>
      <c r="AY247" s="14" t="s">
        <v>146</v>
      </c>
      <c r="BE247" s="114">
        <f>IF(O247="základní",K247,0)</f>
        <v>0</v>
      </c>
      <c r="BF247" s="114">
        <f>IF(O247="snížená",K247,0)</f>
        <v>0</v>
      </c>
      <c r="BG247" s="114">
        <f>IF(O247="zákl. přenesená",K247,0)</f>
        <v>0</v>
      </c>
      <c r="BH247" s="114">
        <f>IF(O247="sníž. přenesená",K247,0)</f>
        <v>0</v>
      </c>
      <c r="BI247" s="114">
        <f>IF(O247="nulová",K247,0)</f>
        <v>0</v>
      </c>
      <c r="BJ247" s="14" t="s">
        <v>87</v>
      </c>
      <c r="BK247" s="114">
        <f>ROUND(P247*H247,2)</f>
        <v>0</v>
      </c>
      <c r="BL247" s="14" t="s">
        <v>152</v>
      </c>
      <c r="BM247" s="194" t="s">
        <v>383</v>
      </c>
    </row>
    <row r="248" spans="1:65" s="2" customFormat="1" ht="19.5">
      <c r="A248" s="33"/>
      <c r="B248" s="34"/>
      <c r="C248" s="35"/>
      <c r="D248" s="195" t="s">
        <v>149</v>
      </c>
      <c r="E248" s="35"/>
      <c r="F248" s="196" t="s">
        <v>382</v>
      </c>
      <c r="G248" s="35"/>
      <c r="H248" s="35"/>
      <c r="I248" s="166"/>
      <c r="J248" s="166"/>
      <c r="K248" s="35"/>
      <c r="L248" s="35"/>
      <c r="M248" s="36"/>
      <c r="N248" s="197"/>
      <c r="O248" s="198"/>
      <c r="P248" s="70"/>
      <c r="Q248" s="70"/>
      <c r="R248" s="70"/>
      <c r="S248" s="70"/>
      <c r="T248" s="70"/>
      <c r="U248" s="70"/>
      <c r="V248" s="70"/>
      <c r="W248" s="70"/>
      <c r="X248" s="70"/>
      <c r="Y248" s="71"/>
      <c r="Z248" s="33"/>
      <c r="AA248" s="33"/>
      <c r="AB248" s="33"/>
      <c r="AC248" s="33"/>
      <c r="AD248" s="33"/>
      <c r="AE248" s="33"/>
      <c r="AT248" s="14" t="s">
        <v>149</v>
      </c>
      <c r="AU248" s="14" t="s">
        <v>79</v>
      </c>
    </row>
    <row r="249" spans="1:65" s="2" customFormat="1" ht="37.9" customHeight="1">
      <c r="A249" s="33"/>
      <c r="B249" s="34"/>
      <c r="C249" s="180" t="s">
        <v>384</v>
      </c>
      <c r="D249" s="180" t="s">
        <v>140</v>
      </c>
      <c r="E249" s="181" t="s">
        <v>385</v>
      </c>
      <c r="F249" s="182" t="s">
        <v>386</v>
      </c>
      <c r="G249" s="183" t="s">
        <v>143</v>
      </c>
      <c r="H249" s="184">
        <v>1</v>
      </c>
      <c r="I249" s="185"/>
      <c r="J249" s="186"/>
      <c r="K249" s="187">
        <f>ROUND(P249*H249,2)</f>
        <v>0</v>
      </c>
      <c r="L249" s="182" t="s">
        <v>144</v>
      </c>
      <c r="M249" s="188"/>
      <c r="N249" s="189" t="s">
        <v>1</v>
      </c>
      <c r="O249" s="190" t="s">
        <v>42</v>
      </c>
      <c r="P249" s="191">
        <f>I249+J249</f>
        <v>0</v>
      </c>
      <c r="Q249" s="191">
        <f>ROUND(I249*H249,2)</f>
        <v>0</v>
      </c>
      <c r="R249" s="191">
        <f>ROUND(J249*H249,2)</f>
        <v>0</v>
      </c>
      <c r="S249" s="70"/>
      <c r="T249" s="192">
        <f>S249*H249</f>
        <v>0</v>
      </c>
      <c r="U249" s="192">
        <v>0</v>
      </c>
      <c r="V249" s="192">
        <f>U249*H249</f>
        <v>0</v>
      </c>
      <c r="W249" s="192">
        <v>0</v>
      </c>
      <c r="X249" s="192">
        <f>W249*H249</f>
        <v>0</v>
      </c>
      <c r="Y249" s="193" t="s">
        <v>1</v>
      </c>
      <c r="Z249" s="33"/>
      <c r="AA249" s="33"/>
      <c r="AB249" s="33"/>
      <c r="AC249" s="33"/>
      <c r="AD249" s="33"/>
      <c r="AE249" s="33"/>
      <c r="AR249" s="194" t="s">
        <v>152</v>
      </c>
      <c r="AT249" s="194" t="s">
        <v>140</v>
      </c>
      <c r="AU249" s="194" t="s">
        <v>79</v>
      </c>
      <c r="AY249" s="14" t="s">
        <v>146</v>
      </c>
      <c r="BE249" s="114">
        <f>IF(O249="základní",K249,0)</f>
        <v>0</v>
      </c>
      <c r="BF249" s="114">
        <f>IF(O249="snížená",K249,0)</f>
        <v>0</v>
      </c>
      <c r="BG249" s="114">
        <f>IF(O249="zákl. přenesená",K249,0)</f>
        <v>0</v>
      </c>
      <c r="BH249" s="114">
        <f>IF(O249="sníž. přenesená",K249,0)</f>
        <v>0</v>
      </c>
      <c r="BI249" s="114">
        <f>IF(O249="nulová",K249,0)</f>
        <v>0</v>
      </c>
      <c r="BJ249" s="14" t="s">
        <v>87</v>
      </c>
      <c r="BK249" s="114">
        <f>ROUND(P249*H249,2)</f>
        <v>0</v>
      </c>
      <c r="BL249" s="14" t="s">
        <v>152</v>
      </c>
      <c r="BM249" s="194" t="s">
        <v>387</v>
      </c>
    </row>
    <row r="250" spans="1:65" s="2" customFormat="1" ht="19.5">
      <c r="A250" s="33"/>
      <c r="B250" s="34"/>
      <c r="C250" s="35"/>
      <c r="D250" s="195" t="s">
        <v>149</v>
      </c>
      <c r="E250" s="35"/>
      <c r="F250" s="196" t="s">
        <v>386</v>
      </c>
      <c r="G250" s="35"/>
      <c r="H250" s="35"/>
      <c r="I250" s="166"/>
      <c r="J250" s="166"/>
      <c r="K250" s="35"/>
      <c r="L250" s="35"/>
      <c r="M250" s="36"/>
      <c r="N250" s="197"/>
      <c r="O250" s="198"/>
      <c r="P250" s="70"/>
      <c r="Q250" s="70"/>
      <c r="R250" s="70"/>
      <c r="S250" s="70"/>
      <c r="T250" s="70"/>
      <c r="U250" s="70"/>
      <c r="V250" s="70"/>
      <c r="W250" s="70"/>
      <c r="X250" s="70"/>
      <c r="Y250" s="71"/>
      <c r="Z250" s="33"/>
      <c r="AA250" s="33"/>
      <c r="AB250" s="33"/>
      <c r="AC250" s="33"/>
      <c r="AD250" s="33"/>
      <c r="AE250" s="33"/>
      <c r="AT250" s="14" t="s">
        <v>149</v>
      </c>
      <c r="AU250" s="14" t="s">
        <v>79</v>
      </c>
    </row>
    <row r="251" spans="1:65" s="2" customFormat="1" ht="49.15" customHeight="1">
      <c r="A251" s="33"/>
      <c r="B251" s="34"/>
      <c r="C251" s="180" t="s">
        <v>388</v>
      </c>
      <c r="D251" s="180" t="s">
        <v>140</v>
      </c>
      <c r="E251" s="181" t="s">
        <v>389</v>
      </c>
      <c r="F251" s="182" t="s">
        <v>390</v>
      </c>
      <c r="G251" s="183" t="s">
        <v>143</v>
      </c>
      <c r="H251" s="184">
        <v>1</v>
      </c>
      <c r="I251" s="185"/>
      <c r="J251" s="186"/>
      <c r="K251" s="187">
        <f>ROUND(P251*H251,2)</f>
        <v>0</v>
      </c>
      <c r="L251" s="182" t="s">
        <v>144</v>
      </c>
      <c r="M251" s="188"/>
      <c r="N251" s="189" t="s">
        <v>1</v>
      </c>
      <c r="O251" s="190" t="s">
        <v>42</v>
      </c>
      <c r="P251" s="191">
        <f>I251+J251</f>
        <v>0</v>
      </c>
      <c r="Q251" s="191">
        <f>ROUND(I251*H251,2)</f>
        <v>0</v>
      </c>
      <c r="R251" s="191">
        <f>ROUND(J251*H251,2)</f>
        <v>0</v>
      </c>
      <c r="S251" s="70"/>
      <c r="T251" s="192">
        <f>S251*H251</f>
        <v>0</v>
      </c>
      <c r="U251" s="192">
        <v>0</v>
      </c>
      <c r="V251" s="192">
        <f>U251*H251</f>
        <v>0</v>
      </c>
      <c r="W251" s="192">
        <v>0</v>
      </c>
      <c r="X251" s="192">
        <f>W251*H251</f>
        <v>0</v>
      </c>
      <c r="Y251" s="193" t="s">
        <v>1</v>
      </c>
      <c r="Z251" s="33"/>
      <c r="AA251" s="33"/>
      <c r="AB251" s="33"/>
      <c r="AC251" s="33"/>
      <c r="AD251" s="33"/>
      <c r="AE251" s="33"/>
      <c r="AR251" s="194" t="s">
        <v>152</v>
      </c>
      <c r="AT251" s="194" t="s">
        <v>140</v>
      </c>
      <c r="AU251" s="194" t="s">
        <v>79</v>
      </c>
      <c r="AY251" s="14" t="s">
        <v>146</v>
      </c>
      <c r="BE251" s="114">
        <f>IF(O251="základní",K251,0)</f>
        <v>0</v>
      </c>
      <c r="BF251" s="114">
        <f>IF(O251="snížená",K251,0)</f>
        <v>0</v>
      </c>
      <c r="BG251" s="114">
        <f>IF(O251="zákl. přenesená",K251,0)</f>
        <v>0</v>
      </c>
      <c r="BH251" s="114">
        <f>IF(O251="sníž. přenesená",K251,0)</f>
        <v>0</v>
      </c>
      <c r="BI251" s="114">
        <f>IF(O251="nulová",K251,0)</f>
        <v>0</v>
      </c>
      <c r="BJ251" s="14" t="s">
        <v>87</v>
      </c>
      <c r="BK251" s="114">
        <f>ROUND(P251*H251,2)</f>
        <v>0</v>
      </c>
      <c r="BL251" s="14" t="s">
        <v>152</v>
      </c>
      <c r="BM251" s="194" t="s">
        <v>391</v>
      </c>
    </row>
    <row r="252" spans="1:65" s="2" customFormat="1" ht="29.25">
      <c r="A252" s="33"/>
      <c r="B252" s="34"/>
      <c r="C252" s="35"/>
      <c r="D252" s="195" t="s">
        <v>149</v>
      </c>
      <c r="E252" s="35"/>
      <c r="F252" s="196" t="s">
        <v>390</v>
      </c>
      <c r="G252" s="35"/>
      <c r="H252" s="35"/>
      <c r="I252" s="166"/>
      <c r="J252" s="166"/>
      <c r="K252" s="35"/>
      <c r="L252" s="35"/>
      <c r="M252" s="36"/>
      <c r="N252" s="197"/>
      <c r="O252" s="198"/>
      <c r="P252" s="70"/>
      <c r="Q252" s="70"/>
      <c r="R252" s="70"/>
      <c r="S252" s="70"/>
      <c r="T252" s="70"/>
      <c r="U252" s="70"/>
      <c r="V252" s="70"/>
      <c r="W252" s="70"/>
      <c r="X252" s="70"/>
      <c r="Y252" s="71"/>
      <c r="Z252" s="33"/>
      <c r="AA252" s="33"/>
      <c r="AB252" s="33"/>
      <c r="AC252" s="33"/>
      <c r="AD252" s="33"/>
      <c r="AE252" s="33"/>
      <c r="AT252" s="14" t="s">
        <v>149</v>
      </c>
      <c r="AU252" s="14" t="s">
        <v>79</v>
      </c>
    </row>
    <row r="253" spans="1:65" s="2" customFormat="1" ht="49.15" customHeight="1">
      <c r="A253" s="33"/>
      <c r="B253" s="34"/>
      <c r="C253" s="180" t="s">
        <v>392</v>
      </c>
      <c r="D253" s="180" t="s">
        <v>140</v>
      </c>
      <c r="E253" s="181" t="s">
        <v>393</v>
      </c>
      <c r="F253" s="182" t="s">
        <v>394</v>
      </c>
      <c r="G253" s="183" t="s">
        <v>143</v>
      </c>
      <c r="H253" s="184">
        <v>1</v>
      </c>
      <c r="I253" s="185"/>
      <c r="J253" s="186"/>
      <c r="K253" s="187">
        <f>ROUND(P253*H253,2)</f>
        <v>0</v>
      </c>
      <c r="L253" s="182" t="s">
        <v>144</v>
      </c>
      <c r="M253" s="188"/>
      <c r="N253" s="189" t="s">
        <v>1</v>
      </c>
      <c r="O253" s="190" t="s">
        <v>42</v>
      </c>
      <c r="P253" s="191">
        <f>I253+J253</f>
        <v>0</v>
      </c>
      <c r="Q253" s="191">
        <f>ROUND(I253*H253,2)</f>
        <v>0</v>
      </c>
      <c r="R253" s="191">
        <f>ROUND(J253*H253,2)</f>
        <v>0</v>
      </c>
      <c r="S253" s="70"/>
      <c r="T253" s="192">
        <f>S253*H253</f>
        <v>0</v>
      </c>
      <c r="U253" s="192">
        <v>0</v>
      </c>
      <c r="V253" s="192">
        <f>U253*H253</f>
        <v>0</v>
      </c>
      <c r="W253" s="192">
        <v>0</v>
      </c>
      <c r="X253" s="192">
        <f>W253*H253</f>
        <v>0</v>
      </c>
      <c r="Y253" s="193" t="s">
        <v>1</v>
      </c>
      <c r="Z253" s="33"/>
      <c r="AA253" s="33"/>
      <c r="AB253" s="33"/>
      <c r="AC253" s="33"/>
      <c r="AD253" s="33"/>
      <c r="AE253" s="33"/>
      <c r="AR253" s="194" t="s">
        <v>152</v>
      </c>
      <c r="AT253" s="194" t="s">
        <v>140</v>
      </c>
      <c r="AU253" s="194" t="s">
        <v>79</v>
      </c>
      <c r="AY253" s="14" t="s">
        <v>146</v>
      </c>
      <c r="BE253" s="114">
        <f>IF(O253="základní",K253,0)</f>
        <v>0</v>
      </c>
      <c r="BF253" s="114">
        <f>IF(O253="snížená",K253,0)</f>
        <v>0</v>
      </c>
      <c r="BG253" s="114">
        <f>IF(O253="zákl. přenesená",K253,0)</f>
        <v>0</v>
      </c>
      <c r="BH253" s="114">
        <f>IF(O253="sníž. přenesená",K253,0)</f>
        <v>0</v>
      </c>
      <c r="BI253" s="114">
        <f>IF(O253="nulová",K253,0)</f>
        <v>0</v>
      </c>
      <c r="BJ253" s="14" t="s">
        <v>87</v>
      </c>
      <c r="BK253" s="114">
        <f>ROUND(P253*H253,2)</f>
        <v>0</v>
      </c>
      <c r="BL253" s="14" t="s">
        <v>152</v>
      </c>
      <c r="BM253" s="194" t="s">
        <v>395</v>
      </c>
    </row>
    <row r="254" spans="1:65" s="2" customFormat="1" ht="39">
      <c r="A254" s="33"/>
      <c r="B254" s="34"/>
      <c r="C254" s="35"/>
      <c r="D254" s="195" t="s">
        <v>149</v>
      </c>
      <c r="E254" s="35"/>
      <c r="F254" s="196" t="s">
        <v>394</v>
      </c>
      <c r="G254" s="35"/>
      <c r="H254" s="35"/>
      <c r="I254" s="166"/>
      <c r="J254" s="166"/>
      <c r="K254" s="35"/>
      <c r="L254" s="35"/>
      <c r="M254" s="36"/>
      <c r="N254" s="197"/>
      <c r="O254" s="198"/>
      <c r="P254" s="70"/>
      <c r="Q254" s="70"/>
      <c r="R254" s="70"/>
      <c r="S254" s="70"/>
      <c r="T254" s="70"/>
      <c r="U254" s="70"/>
      <c r="V254" s="70"/>
      <c r="W254" s="70"/>
      <c r="X254" s="70"/>
      <c r="Y254" s="71"/>
      <c r="Z254" s="33"/>
      <c r="AA254" s="33"/>
      <c r="AB254" s="33"/>
      <c r="AC254" s="33"/>
      <c r="AD254" s="33"/>
      <c r="AE254" s="33"/>
      <c r="AT254" s="14" t="s">
        <v>149</v>
      </c>
      <c r="AU254" s="14" t="s">
        <v>79</v>
      </c>
    </row>
    <row r="255" spans="1:65" s="2" customFormat="1" ht="76.349999999999994" customHeight="1">
      <c r="A255" s="33"/>
      <c r="B255" s="34"/>
      <c r="C255" s="180" t="s">
        <v>396</v>
      </c>
      <c r="D255" s="180" t="s">
        <v>140</v>
      </c>
      <c r="E255" s="181" t="s">
        <v>397</v>
      </c>
      <c r="F255" s="182" t="s">
        <v>398</v>
      </c>
      <c r="G255" s="183" t="s">
        <v>143</v>
      </c>
      <c r="H255" s="184">
        <v>1</v>
      </c>
      <c r="I255" s="185"/>
      <c r="J255" s="186"/>
      <c r="K255" s="187">
        <f>ROUND(P255*H255,2)</f>
        <v>0</v>
      </c>
      <c r="L255" s="182" t="s">
        <v>144</v>
      </c>
      <c r="M255" s="188"/>
      <c r="N255" s="189" t="s">
        <v>1</v>
      </c>
      <c r="O255" s="190" t="s">
        <v>42</v>
      </c>
      <c r="P255" s="191">
        <f>I255+J255</f>
        <v>0</v>
      </c>
      <c r="Q255" s="191">
        <f>ROUND(I255*H255,2)</f>
        <v>0</v>
      </c>
      <c r="R255" s="191">
        <f>ROUND(J255*H255,2)</f>
        <v>0</v>
      </c>
      <c r="S255" s="70"/>
      <c r="T255" s="192">
        <f>S255*H255</f>
        <v>0</v>
      </c>
      <c r="U255" s="192">
        <v>0</v>
      </c>
      <c r="V255" s="192">
        <f>U255*H255</f>
        <v>0</v>
      </c>
      <c r="W255" s="192">
        <v>0</v>
      </c>
      <c r="X255" s="192">
        <f>W255*H255</f>
        <v>0</v>
      </c>
      <c r="Y255" s="193" t="s">
        <v>1</v>
      </c>
      <c r="Z255" s="33"/>
      <c r="AA255" s="33"/>
      <c r="AB255" s="33"/>
      <c r="AC255" s="33"/>
      <c r="AD255" s="33"/>
      <c r="AE255" s="33"/>
      <c r="AR255" s="194" t="s">
        <v>152</v>
      </c>
      <c r="AT255" s="194" t="s">
        <v>140</v>
      </c>
      <c r="AU255" s="194" t="s">
        <v>79</v>
      </c>
      <c r="AY255" s="14" t="s">
        <v>146</v>
      </c>
      <c r="BE255" s="114">
        <f>IF(O255="základní",K255,0)</f>
        <v>0</v>
      </c>
      <c r="BF255" s="114">
        <f>IF(O255="snížená",K255,0)</f>
        <v>0</v>
      </c>
      <c r="BG255" s="114">
        <f>IF(O255="zákl. přenesená",K255,0)</f>
        <v>0</v>
      </c>
      <c r="BH255" s="114">
        <f>IF(O255="sníž. přenesená",K255,0)</f>
        <v>0</v>
      </c>
      <c r="BI255" s="114">
        <f>IF(O255="nulová",K255,0)</f>
        <v>0</v>
      </c>
      <c r="BJ255" s="14" t="s">
        <v>87</v>
      </c>
      <c r="BK255" s="114">
        <f>ROUND(P255*H255,2)</f>
        <v>0</v>
      </c>
      <c r="BL255" s="14" t="s">
        <v>152</v>
      </c>
      <c r="BM255" s="194" t="s">
        <v>399</v>
      </c>
    </row>
    <row r="256" spans="1:65" s="2" customFormat="1" ht="48.75">
      <c r="A256" s="33"/>
      <c r="B256" s="34"/>
      <c r="C256" s="35"/>
      <c r="D256" s="195" t="s">
        <v>149</v>
      </c>
      <c r="E256" s="35"/>
      <c r="F256" s="196" t="s">
        <v>398</v>
      </c>
      <c r="G256" s="35"/>
      <c r="H256" s="35"/>
      <c r="I256" s="166"/>
      <c r="J256" s="166"/>
      <c r="K256" s="35"/>
      <c r="L256" s="35"/>
      <c r="M256" s="36"/>
      <c r="N256" s="197"/>
      <c r="O256" s="198"/>
      <c r="P256" s="70"/>
      <c r="Q256" s="70"/>
      <c r="R256" s="70"/>
      <c r="S256" s="70"/>
      <c r="T256" s="70"/>
      <c r="U256" s="70"/>
      <c r="V256" s="70"/>
      <c r="W256" s="70"/>
      <c r="X256" s="70"/>
      <c r="Y256" s="71"/>
      <c r="Z256" s="33"/>
      <c r="AA256" s="33"/>
      <c r="AB256" s="33"/>
      <c r="AC256" s="33"/>
      <c r="AD256" s="33"/>
      <c r="AE256" s="33"/>
      <c r="AT256" s="14" t="s">
        <v>149</v>
      </c>
      <c r="AU256" s="14" t="s">
        <v>79</v>
      </c>
    </row>
    <row r="257" spans="1:65" s="2" customFormat="1" ht="37.9" customHeight="1">
      <c r="A257" s="33"/>
      <c r="B257" s="34"/>
      <c r="C257" s="180" t="s">
        <v>400</v>
      </c>
      <c r="D257" s="180" t="s">
        <v>140</v>
      </c>
      <c r="E257" s="181" t="s">
        <v>401</v>
      </c>
      <c r="F257" s="182" t="s">
        <v>402</v>
      </c>
      <c r="G257" s="183" t="s">
        <v>143</v>
      </c>
      <c r="H257" s="184">
        <v>1</v>
      </c>
      <c r="I257" s="185"/>
      <c r="J257" s="186"/>
      <c r="K257" s="187">
        <f>ROUND(P257*H257,2)</f>
        <v>0</v>
      </c>
      <c r="L257" s="182" t="s">
        <v>144</v>
      </c>
      <c r="M257" s="188"/>
      <c r="N257" s="189" t="s">
        <v>1</v>
      </c>
      <c r="O257" s="190" t="s">
        <v>42</v>
      </c>
      <c r="P257" s="191">
        <f>I257+J257</f>
        <v>0</v>
      </c>
      <c r="Q257" s="191">
        <f>ROUND(I257*H257,2)</f>
        <v>0</v>
      </c>
      <c r="R257" s="191">
        <f>ROUND(J257*H257,2)</f>
        <v>0</v>
      </c>
      <c r="S257" s="70"/>
      <c r="T257" s="192">
        <f>S257*H257</f>
        <v>0</v>
      </c>
      <c r="U257" s="192">
        <v>0</v>
      </c>
      <c r="V257" s="192">
        <f>U257*H257</f>
        <v>0</v>
      </c>
      <c r="W257" s="192">
        <v>0</v>
      </c>
      <c r="X257" s="192">
        <f>W257*H257</f>
        <v>0</v>
      </c>
      <c r="Y257" s="193" t="s">
        <v>1</v>
      </c>
      <c r="Z257" s="33"/>
      <c r="AA257" s="33"/>
      <c r="AB257" s="33"/>
      <c r="AC257" s="33"/>
      <c r="AD257" s="33"/>
      <c r="AE257" s="33"/>
      <c r="AR257" s="194" t="s">
        <v>152</v>
      </c>
      <c r="AT257" s="194" t="s">
        <v>140</v>
      </c>
      <c r="AU257" s="194" t="s">
        <v>79</v>
      </c>
      <c r="AY257" s="14" t="s">
        <v>146</v>
      </c>
      <c r="BE257" s="114">
        <f>IF(O257="základní",K257,0)</f>
        <v>0</v>
      </c>
      <c r="BF257" s="114">
        <f>IF(O257="snížená",K257,0)</f>
        <v>0</v>
      </c>
      <c r="BG257" s="114">
        <f>IF(O257="zákl. přenesená",K257,0)</f>
        <v>0</v>
      </c>
      <c r="BH257" s="114">
        <f>IF(O257="sníž. přenesená",K257,0)</f>
        <v>0</v>
      </c>
      <c r="BI257" s="114">
        <f>IF(O257="nulová",K257,0)</f>
        <v>0</v>
      </c>
      <c r="BJ257" s="14" t="s">
        <v>87</v>
      </c>
      <c r="BK257" s="114">
        <f>ROUND(P257*H257,2)</f>
        <v>0</v>
      </c>
      <c r="BL257" s="14" t="s">
        <v>152</v>
      </c>
      <c r="BM257" s="194" t="s">
        <v>403</v>
      </c>
    </row>
    <row r="258" spans="1:65" s="2" customFormat="1" ht="19.5">
      <c r="A258" s="33"/>
      <c r="B258" s="34"/>
      <c r="C258" s="35"/>
      <c r="D258" s="195" t="s">
        <v>149</v>
      </c>
      <c r="E258" s="35"/>
      <c r="F258" s="196" t="s">
        <v>402</v>
      </c>
      <c r="G258" s="35"/>
      <c r="H258" s="35"/>
      <c r="I258" s="166"/>
      <c r="J258" s="166"/>
      <c r="K258" s="35"/>
      <c r="L258" s="35"/>
      <c r="M258" s="36"/>
      <c r="N258" s="197"/>
      <c r="O258" s="198"/>
      <c r="P258" s="70"/>
      <c r="Q258" s="70"/>
      <c r="R258" s="70"/>
      <c r="S258" s="70"/>
      <c r="T258" s="70"/>
      <c r="U258" s="70"/>
      <c r="V258" s="70"/>
      <c r="W258" s="70"/>
      <c r="X258" s="70"/>
      <c r="Y258" s="71"/>
      <c r="Z258" s="33"/>
      <c r="AA258" s="33"/>
      <c r="AB258" s="33"/>
      <c r="AC258" s="33"/>
      <c r="AD258" s="33"/>
      <c r="AE258" s="33"/>
      <c r="AT258" s="14" t="s">
        <v>149</v>
      </c>
      <c r="AU258" s="14" t="s">
        <v>79</v>
      </c>
    </row>
    <row r="259" spans="1:65" s="2" customFormat="1" ht="37.9" customHeight="1">
      <c r="A259" s="33"/>
      <c r="B259" s="34"/>
      <c r="C259" s="180" t="s">
        <v>404</v>
      </c>
      <c r="D259" s="180" t="s">
        <v>140</v>
      </c>
      <c r="E259" s="181" t="s">
        <v>405</v>
      </c>
      <c r="F259" s="182" t="s">
        <v>406</v>
      </c>
      <c r="G259" s="183" t="s">
        <v>143</v>
      </c>
      <c r="H259" s="184">
        <v>1</v>
      </c>
      <c r="I259" s="185"/>
      <c r="J259" s="186"/>
      <c r="K259" s="187">
        <f>ROUND(P259*H259,2)</f>
        <v>0</v>
      </c>
      <c r="L259" s="182" t="s">
        <v>144</v>
      </c>
      <c r="M259" s="188"/>
      <c r="N259" s="189" t="s">
        <v>1</v>
      </c>
      <c r="O259" s="190" t="s">
        <v>42</v>
      </c>
      <c r="P259" s="191">
        <f>I259+J259</f>
        <v>0</v>
      </c>
      <c r="Q259" s="191">
        <f>ROUND(I259*H259,2)</f>
        <v>0</v>
      </c>
      <c r="R259" s="191">
        <f>ROUND(J259*H259,2)</f>
        <v>0</v>
      </c>
      <c r="S259" s="70"/>
      <c r="T259" s="192">
        <f>S259*H259</f>
        <v>0</v>
      </c>
      <c r="U259" s="192">
        <v>0</v>
      </c>
      <c r="V259" s="192">
        <f>U259*H259</f>
        <v>0</v>
      </c>
      <c r="W259" s="192">
        <v>0</v>
      </c>
      <c r="X259" s="192">
        <f>W259*H259</f>
        <v>0</v>
      </c>
      <c r="Y259" s="193" t="s">
        <v>1</v>
      </c>
      <c r="Z259" s="33"/>
      <c r="AA259" s="33"/>
      <c r="AB259" s="33"/>
      <c r="AC259" s="33"/>
      <c r="AD259" s="33"/>
      <c r="AE259" s="33"/>
      <c r="AR259" s="194" t="s">
        <v>152</v>
      </c>
      <c r="AT259" s="194" t="s">
        <v>140</v>
      </c>
      <c r="AU259" s="194" t="s">
        <v>79</v>
      </c>
      <c r="AY259" s="14" t="s">
        <v>146</v>
      </c>
      <c r="BE259" s="114">
        <f>IF(O259="základní",K259,0)</f>
        <v>0</v>
      </c>
      <c r="BF259" s="114">
        <f>IF(O259="snížená",K259,0)</f>
        <v>0</v>
      </c>
      <c r="BG259" s="114">
        <f>IF(O259="zákl. přenesená",K259,0)</f>
        <v>0</v>
      </c>
      <c r="BH259" s="114">
        <f>IF(O259="sníž. přenesená",K259,0)</f>
        <v>0</v>
      </c>
      <c r="BI259" s="114">
        <f>IF(O259="nulová",K259,0)</f>
        <v>0</v>
      </c>
      <c r="BJ259" s="14" t="s">
        <v>87</v>
      </c>
      <c r="BK259" s="114">
        <f>ROUND(P259*H259,2)</f>
        <v>0</v>
      </c>
      <c r="BL259" s="14" t="s">
        <v>152</v>
      </c>
      <c r="BM259" s="194" t="s">
        <v>407</v>
      </c>
    </row>
    <row r="260" spans="1:65" s="2" customFormat="1" ht="19.5">
      <c r="A260" s="33"/>
      <c r="B260" s="34"/>
      <c r="C260" s="35"/>
      <c r="D260" s="195" t="s">
        <v>149</v>
      </c>
      <c r="E260" s="35"/>
      <c r="F260" s="196" t="s">
        <v>406</v>
      </c>
      <c r="G260" s="35"/>
      <c r="H260" s="35"/>
      <c r="I260" s="166"/>
      <c r="J260" s="166"/>
      <c r="K260" s="35"/>
      <c r="L260" s="35"/>
      <c r="M260" s="36"/>
      <c r="N260" s="197"/>
      <c r="O260" s="198"/>
      <c r="P260" s="70"/>
      <c r="Q260" s="70"/>
      <c r="R260" s="70"/>
      <c r="S260" s="70"/>
      <c r="T260" s="70"/>
      <c r="U260" s="70"/>
      <c r="V260" s="70"/>
      <c r="W260" s="70"/>
      <c r="X260" s="70"/>
      <c r="Y260" s="71"/>
      <c r="Z260" s="33"/>
      <c r="AA260" s="33"/>
      <c r="AB260" s="33"/>
      <c r="AC260" s="33"/>
      <c r="AD260" s="33"/>
      <c r="AE260" s="33"/>
      <c r="AT260" s="14" t="s">
        <v>149</v>
      </c>
      <c r="AU260" s="14" t="s">
        <v>79</v>
      </c>
    </row>
    <row r="261" spans="1:65" s="2" customFormat="1" ht="37.9" customHeight="1">
      <c r="A261" s="33"/>
      <c r="B261" s="34"/>
      <c r="C261" s="180" t="s">
        <v>408</v>
      </c>
      <c r="D261" s="180" t="s">
        <v>140</v>
      </c>
      <c r="E261" s="181" t="s">
        <v>409</v>
      </c>
      <c r="F261" s="182" t="s">
        <v>410</v>
      </c>
      <c r="G261" s="183" t="s">
        <v>143</v>
      </c>
      <c r="H261" s="184">
        <v>1</v>
      </c>
      <c r="I261" s="185"/>
      <c r="J261" s="186"/>
      <c r="K261" s="187">
        <f>ROUND(P261*H261,2)</f>
        <v>0</v>
      </c>
      <c r="L261" s="182" t="s">
        <v>144</v>
      </c>
      <c r="M261" s="188"/>
      <c r="N261" s="189" t="s">
        <v>1</v>
      </c>
      <c r="O261" s="190" t="s">
        <v>42</v>
      </c>
      <c r="P261" s="191">
        <f>I261+J261</f>
        <v>0</v>
      </c>
      <c r="Q261" s="191">
        <f>ROUND(I261*H261,2)</f>
        <v>0</v>
      </c>
      <c r="R261" s="191">
        <f>ROUND(J261*H261,2)</f>
        <v>0</v>
      </c>
      <c r="S261" s="70"/>
      <c r="T261" s="192">
        <f>S261*H261</f>
        <v>0</v>
      </c>
      <c r="U261" s="192">
        <v>0</v>
      </c>
      <c r="V261" s="192">
        <f>U261*H261</f>
        <v>0</v>
      </c>
      <c r="W261" s="192">
        <v>0</v>
      </c>
      <c r="X261" s="192">
        <f>W261*H261</f>
        <v>0</v>
      </c>
      <c r="Y261" s="193" t="s">
        <v>1</v>
      </c>
      <c r="Z261" s="33"/>
      <c r="AA261" s="33"/>
      <c r="AB261" s="33"/>
      <c r="AC261" s="33"/>
      <c r="AD261" s="33"/>
      <c r="AE261" s="33"/>
      <c r="AR261" s="194" t="s">
        <v>152</v>
      </c>
      <c r="AT261" s="194" t="s">
        <v>140</v>
      </c>
      <c r="AU261" s="194" t="s">
        <v>79</v>
      </c>
      <c r="AY261" s="14" t="s">
        <v>146</v>
      </c>
      <c r="BE261" s="114">
        <f>IF(O261="základní",K261,0)</f>
        <v>0</v>
      </c>
      <c r="BF261" s="114">
        <f>IF(O261="snížená",K261,0)</f>
        <v>0</v>
      </c>
      <c r="BG261" s="114">
        <f>IF(O261="zákl. přenesená",K261,0)</f>
        <v>0</v>
      </c>
      <c r="BH261" s="114">
        <f>IF(O261="sníž. přenesená",K261,0)</f>
        <v>0</v>
      </c>
      <c r="BI261" s="114">
        <f>IF(O261="nulová",K261,0)</f>
        <v>0</v>
      </c>
      <c r="BJ261" s="14" t="s">
        <v>87</v>
      </c>
      <c r="BK261" s="114">
        <f>ROUND(P261*H261,2)</f>
        <v>0</v>
      </c>
      <c r="BL261" s="14" t="s">
        <v>152</v>
      </c>
      <c r="BM261" s="194" t="s">
        <v>411</v>
      </c>
    </row>
    <row r="262" spans="1:65" s="2" customFormat="1" ht="19.5">
      <c r="A262" s="33"/>
      <c r="B262" s="34"/>
      <c r="C262" s="35"/>
      <c r="D262" s="195" t="s">
        <v>149</v>
      </c>
      <c r="E262" s="35"/>
      <c r="F262" s="196" t="s">
        <v>410</v>
      </c>
      <c r="G262" s="35"/>
      <c r="H262" s="35"/>
      <c r="I262" s="166"/>
      <c r="J262" s="166"/>
      <c r="K262" s="35"/>
      <c r="L262" s="35"/>
      <c r="M262" s="36"/>
      <c r="N262" s="197"/>
      <c r="O262" s="198"/>
      <c r="P262" s="70"/>
      <c r="Q262" s="70"/>
      <c r="R262" s="70"/>
      <c r="S262" s="70"/>
      <c r="T262" s="70"/>
      <c r="U262" s="70"/>
      <c r="V262" s="70"/>
      <c r="W262" s="70"/>
      <c r="X262" s="70"/>
      <c r="Y262" s="71"/>
      <c r="Z262" s="33"/>
      <c r="AA262" s="33"/>
      <c r="AB262" s="33"/>
      <c r="AC262" s="33"/>
      <c r="AD262" s="33"/>
      <c r="AE262" s="33"/>
      <c r="AT262" s="14" t="s">
        <v>149</v>
      </c>
      <c r="AU262" s="14" t="s">
        <v>79</v>
      </c>
    </row>
    <row r="263" spans="1:65" s="2" customFormat="1" ht="24.2" customHeight="1">
      <c r="A263" s="33"/>
      <c r="B263" s="34"/>
      <c r="C263" s="180" t="s">
        <v>412</v>
      </c>
      <c r="D263" s="180" t="s">
        <v>140</v>
      </c>
      <c r="E263" s="181" t="s">
        <v>413</v>
      </c>
      <c r="F263" s="182" t="s">
        <v>414</v>
      </c>
      <c r="G263" s="183" t="s">
        <v>143</v>
      </c>
      <c r="H263" s="184">
        <v>1</v>
      </c>
      <c r="I263" s="185"/>
      <c r="J263" s="186"/>
      <c r="K263" s="187">
        <f>ROUND(P263*H263,2)</f>
        <v>0</v>
      </c>
      <c r="L263" s="182" t="s">
        <v>144</v>
      </c>
      <c r="M263" s="188"/>
      <c r="N263" s="189" t="s">
        <v>1</v>
      </c>
      <c r="O263" s="190" t="s">
        <v>42</v>
      </c>
      <c r="P263" s="191">
        <f>I263+J263</f>
        <v>0</v>
      </c>
      <c r="Q263" s="191">
        <f>ROUND(I263*H263,2)</f>
        <v>0</v>
      </c>
      <c r="R263" s="191">
        <f>ROUND(J263*H263,2)</f>
        <v>0</v>
      </c>
      <c r="S263" s="70"/>
      <c r="T263" s="192">
        <f>S263*H263</f>
        <v>0</v>
      </c>
      <c r="U263" s="192">
        <v>0</v>
      </c>
      <c r="V263" s="192">
        <f>U263*H263</f>
        <v>0</v>
      </c>
      <c r="W263" s="192">
        <v>0</v>
      </c>
      <c r="X263" s="192">
        <f>W263*H263</f>
        <v>0</v>
      </c>
      <c r="Y263" s="193" t="s">
        <v>1</v>
      </c>
      <c r="Z263" s="33"/>
      <c r="AA263" s="33"/>
      <c r="AB263" s="33"/>
      <c r="AC263" s="33"/>
      <c r="AD263" s="33"/>
      <c r="AE263" s="33"/>
      <c r="AR263" s="194" t="s">
        <v>152</v>
      </c>
      <c r="AT263" s="194" t="s">
        <v>140</v>
      </c>
      <c r="AU263" s="194" t="s">
        <v>79</v>
      </c>
      <c r="AY263" s="14" t="s">
        <v>146</v>
      </c>
      <c r="BE263" s="114">
        <f>IF(O263="základní",K263,0)</f>
        <v>0</v>
      </c>
      <c r="BF263" s="114">
        <f>IF(O263="snížená",K263,0)</f>
        <v>0</v>
      </c>
      <c r="BG263" s="114">
        <f>IF(O263="zákl. přenesená",K263,0)</f>
        <v>0</v>
      </c>
      <c r="BH263" s="114">
        <f>IF(O263="sníž. přenesená",K263,0)</f>
        <v>0</v>
      </c>
      <c r="BI263" s="114">
        <f>IF(O263="nulová",K263,0)</f>
        <v>0</v>
      </c>
      <c r="BJ263" s="14" t="s">
        <v>87</v>
      </c>
      <c r="BK263" s="114">
        <f>ROUND(P263*H263,2)</f>
        <v>0</v>
      </c>
      <c r="BL263" s="14" t="s">
        <v>152</v>
      </c>
      <c r="BM263" s="194" t="s">
        <v>415</v>
      </c>
    </row>
    <row r="264" spans="1:65" s="2" customFormat="1" ht="19.5">
      <c r="A264" s="33"/>
      <c r="B264" s="34"/>
      <c r="C264" s="35"/>
      <c r="D264" s="195" t="s">
        <v>149</v>
      </c>
      <c r="E264" s="35"/>
      <c r="F264" s="196" t="s">
        <v>414</v>
      </c>
      <c r="G264" s="35"/>
      <c r="H264" s="35"/>
      <c r="I264" s="166"/>
      <c r="J264" s="166"/>
      <c r="K264" s="35"/>
      <c r="L264" s="35"/>
      <c r="M264" s="36"/>
      <c r="N264" s="197"/>
      <c r="O264" s="198"/>
      <c r="P264" s="70"/>
      <c r="Q264" s="70"/>
      <c r="R264" s="70"/>
      <c r="S264" s="70"/>
      <c r="T264" s="70"/>
      <c r="U264" s="70"/>
      <c r="V264" s="70"/>
      <c r="W264" s="70"/>
      <c r="X264" s="70"/>
      <c r="Y264" s="71"/>
      <c r="Z264" s="33"/>
      <c r="AA264" s="33"/>
      <c r="AB264" s="33"/>
      <c r="AC264" s="33"/>
      <c r="AD264" s="33"/>
      <c r="AE264" s="33"/>
      <c r="AT264" s="14" t="s">
        <v>149</v>
      </c>
      <c r="AU264" s="14" t="s">
        <v>79</v>
      </c>
    </row>
    <row r="265" spans="1:65" s="2" customFormat="1" ht="24.2" customHeight="1">
      <c r="A265" s="33"/>
      <c r="B265" s="34"/>
      <c r="C265" s="180" t="s">
        <v>416</v>
      </c>
      <c r="D265" s="180" t="s">
        <v>140</v>
      </c>
      <c r="E265" s="181" t="s">
        <v>417</v>
      </c>
      <c r="F265" s="182" t="s">
        <v>418</v>
      </c>
      <c r="G265" s="183" t="s">
        <v>143</v>
      </c>
      <c r="H265" s="184">
        <v>1</v>
      </c>
      <c r="I265" s="185"/>
      <c r="J265" s="186"/>
      <c r="K265" s="187">
        <f>ROUND(P265*H265,2)</f>
        <v>0</v>
      </c>
      <c r="L265" s="182" t="s">
        <v>144</v>
      </c>
      <c r="M265" s="188"/>
      <c r="N265" s="189" t="s">
        <v>1</v>
      </c>
      <c r="O265" s="190" t="s">
        <v>42</v>
      </c>
      <c r="P265" s="191">
        <f>I265+J265</f>
        <v>0</v>
      </c>
      <c r="Q265" s="191">
        <f>ROUND(I265*H265,2)</f>
        <v>0</v>
      </c>
      <c r="R265" s="191">
        <f>ROUND(J265*H265,2)</f>
        <v>0</v>
      </c>
      <c r="S265" s="70"/>
      <c r="T265" s="192">
        <f>S265*H265</f>
        <v>0</v>
      </c>
      <c r="U265" s="192">
        <v>0</v>
      </c>
      <c r="V265" s="192">
        <f>U265*H265</f>
        <v>0</v>
      </c>
      <c r="W265" s="192">
        <v>0</v>
      </c>
      <c r="X265" s="192">
        <f>W265*H265</f>
        <v>0</v>
      </c>
      <c r="Y265" s="193" t="s">
        <v>1</v>
      </c>
      <c r="Z265" s="33"/>
      <c r="AA265" s="33"/>
      <c r="AB265" s="33"/>
      <c r="AC265" s="33"/>
      <c r="AD265" s="33"/>
      <c r="AE265" s="33"/>
      <c r="AR265" s="194" t="s">
        <v>152</v>
      </c>
      <c r="AT265" s="194" t="s">
        <v>140</v>
      </c>
      <c r="AU265" s="194" t="s">
        <v>79</v>
      </c>
      <c r="AY265" s="14" t="s">
        <v>146</v>
      </c>
      <c r="BE265" s="114">
        <f>IF(O265="základní",K265,0)</f>
        <v>0</v>
      </c>
      <c r="BF265" s="114">
        <f>IF(O265="snížená",K265,0)</f>
        <v>0</v>
      </c>
      <c r="BG265" s="114">
        <f>IF(O265="zákl. přenesená",K265,0)</f>
        <v>0</v>
      </c>
      <c r="BH265" s="114">
        <f>IF(O265="sníž. přenesená",K265,0)</f>
        <v>0</v>
      </c>
      <c r="BI265" s="114">
        <f>IF(O265="nulová",K265,0)</f>
        <v>0</v>
      </c>
      <c r="BJ265" s="14" t="s">
        <v>87</v>
      </c>
      <c r="BK265" s="114">
        <f>ROUND(P265*H265,2)</f>
        <v>0</v>
      </c>
      <c r="BL265" s="14" t="s">
        <v>152</v>
      </c>
      <c r="BM265" s="194" t="s">
        <v>419</v>
      </c>
    </row>
    <row r="266" spans="1:65" s="2" customFormat="1" ht="11.25">
      <c r="A266" s="33"/>
      <c r="B266" s="34"/>
      <c r="C266" s="35"/>
      <c r="D266" s="195" t="s">
        <v>149</v>
      </c>
      <c r="E266" s="35"/>
      <c r="F266" s="196" t="s">
        <v>418</v>
      </c>
      <c r="G266" s="35"/>
      <c r="H266" s="35"/>
      <c r="I266" s="166"/>
      <c r="J266" s="166"/>
      <c r="K266" s="35"/>
      <c r="L266" s="35"/>
      <c r="M266" s="36"/>
      <c r="N266" s="197"/>
      <c r="O266" s="198"/>
      <c r="P266" s="70"/>
      <c r="Q266" s="70"/>
      <c r="R266" s="70"/>
      <c r="S266" s="70"/>
      <c r="T266" s="70"/>
      <c r="U266" s="70"/>
      <c r="V266" s="70"/>
      <c r="W266" s="70"/>
      <c r="X266" s="70"/>
      <c r="Y266" s="71"/>
      <c r="Z266" s="33"/>
      <c r="AA266" s="33"/>
      <c r="AB266" s="33"/>
      <c r="AC266" s="33"/>
      <c r="AD266" s="33"/>
      <c r="AE266" s="33"/>
      <c r="AT266" s="14" t="s">
        <v>149</v>
      </c>
      <c r="AU266" s="14" t="s">
        <v>79</v>
      </c>
    </row>
    <row r="267" spans="1:65" s="2" customFormat="1" ht="24.2" customHeight="1">
      <c r="A267" s="33"/>
      <c r="B267" s="34"/>
      <c r="C267" s="180" t="s">
        <v>420</v>
      </c>
      <c r="D267" s="180" t="s">
        <v>140</v>
      </c>
      <c r="E267" s="181" t="s">
        <v>421</v>
      </c>
      <c r="F267" s="182" t="s">
        <v>422</v>
      </c>
      <c r="G267" s="183" t="s">
        <v>143</v>
      </c>
      <c r="H267" s="184">
        <v>1</v>
      </c>
      <c r="I267" s="185"/>
      <c r="J267" s="186"/>
      <c r="K267" s="187">
        <f>ROUND(P267*H267,2)</f>
        <v>0</v>
      </c>
      <c r="L267" s="182" t="s">
        <v>144</v>
      </c>
      <c r="M267" s="188"/>
      <c r="N267" s="189" t="s">
        <v>1</v>
      </c>
      <c r="O267" s="190" t="s">
        <v>42</v>
      </c>
      <c r="P267" s="191">
        <f>I267+J267</f>
        <v>0</v>
      </c>
      <c r="Q267" s="191">
        <f>ROUND(I267*H267,2)</f>
        <v>0</v>
      </c>
      <c r="R267" s="191">
        <f>ROUND(J267*H267,2)</f>
        <v>0</v>
      </c>
      <c r="S267" s="70"/>
      <c r="T267" s="192">
        <f>S267*H267</f>
        <v>0</v>
      </c>
      <c r="U267" s="192">
        <v>0</v>
      </c>
      <c r="V267" s="192">
        <f>U267*H267</f>
        <v>0</v>
      </c>
      <c r="W267" s="192">
        <v>0</v>
      </c>
      <c r="X267" s="192">
        <f>W267*H267</f>
        <v>0</v>
      </c>
      <c r="Y267" s="193" t="s">
        <v>1</v>
      </c>
      <c r="Z267" s="33"/>
      <c r="AA267" s="33"/>
      <c r="AB267" s="33"/>
      <c r="AC267" s="33"/>
      <c r="AD267" s="33"/>
      <c r="AE267" s="33"/>
      <c r="AR267" s="194" t="s">
        <v>152</v>
      </c>
      <c r="AT267" s="194" t="s">
        <v>140</v>
      </c>
      <c r="AU267" s="194" t="s">
        <v>79</v>
      </c>
      <c r="AY267" s="14" t="s">
        <v>146</v>
      </c>
      <c r="BE267" s="114">
        <f>IF(O267="základní",K267,0)</f>
        <v>0</v>
      </c>
      <c r="BF267" s="114">
        <f>IF(O267="snížená",K267,0)</f>
        <v>0</v>
      </c>
      <c r="BG267" s="114">
        <f>IF(O267="zákl. přenesená",K267,0)</f>
        <v>0</v>
      </c>
      <c r="BH267" s="114">
        <f>IF(O267="sníž. přenesená",K267,0)</f>
        <v>0</v>
      </c>
      <c r="BI267" s="114">
        <f>IF(O267="nulová",K267,0)</f>
        <v>0</v>
      </c>
      <c r="BJ267" s="14" t="s">
        <v>87</v>
      </c>
      <c r="BK267" s="114">
        <f>ROUND(P267*H267,2)</f>
        <v>0</v>
      </c>
      <c r="BL267" s="14" t="s">
        <v>152</v>
      </c>
      <c r="BM267" s="194" t="s">
        <v>423</v>
      </c>
    </row>
    <row r="268" spans="1:65" s="2" customFormat="1" ht="19.5">
      <c r="A268" s="33"/>
      <c r="B268" s="34"/>
      <c r="C268" s="35"/>
      <c r="D268" s="195" t="s">
        <v>149</v>
      </c>
      <c r="E268" s="35"/>
      <c r="F268" s="196" t="s">
        <v>422</v>
      </c>
      <c r="G268" s="35"/>
      <c r="H268" s="35"/>
      <c r="I268" s="166"/>
      <c r="J268" s="166"/>
      <c r="K268" s="35"/>
      <c r="L268" s="35"/>
      <c r="M268" s="36"/>
      <c r="N268" s="197"/>
      <c r="O268" s="198"/>
      <c r="P268" s="70"/>
      <c r="Q268" s="70"/>
      <c r="R268" s="70"/>
      <c r="S268" s="70"/>
      <c r="T268" s="70"/>
      <c r="U268" s="70"/>
      <c r="V268" s="70"/>
      <c r="W268" s="70"/>
      <c r="X268" s="70"/>
      <c r="Y268" s="71"/>
      <c r="Z268" s="33"/>
      <c r="AA268" s="33"/>
      <c r="AB268" s="33"/>
      <c r="AC268" s="33"/>
      <c r="AD268" s="33"/>
      <c r="AE268" s="33"/>
      <c r="AT268" s="14" t="s">
        <v>149</v>
      </c>
      <c r="AU268" s="14" t="s">
        <v>79</v>
      </c>
    </row>
    <row r="269" spans="1:65" s="2" customFormat="1" ht="24.2" customHeight="1">
      <c r="A269" s="33"/>
      <c r="B269" s="34"/>
      <c r="C269" s="180" t="s">
        <v>424</v>
      </c>
      <c r="D269" s="180" t="s">
        <v>140</v>
      </c>
      <c r="E269" s="181" t="s">
        <v>425</v>
      </c>
      <c r="F269" s="182" t="s">
        <v>426</v>
      </c>
      <c r="G269" s="183" t="s">
        <v>143</v>
      </c>
      <c r="H269" s="184">
        <v>1</v>
      </c>
      <c r="I269" s="185"/>
      <c r="J269" s="186"/>
      <c r="K269" s="187">
        <f>ROUND(P269*H269,2)</f>
        <v>0</v>
      </c>
      <c r="L269" s="182" t="s">
        <v>144</v>
      </c>
      <c r="M269" s="188"/>
      <c r="N269" s="189" t="s">
        <v>1</v>
      </c>
      <c r="O269" s="190" t="s">
        <v>42</v>
      </c>
      <c r="P269" s="191">
        <f>I269+J269</f>
        <v>0</v>
      </c>
      <c r="Q269" s="191">
        <f>ROUND(I269*H269,2)</f>
        <v>0</v>
      </c>
      <c r="R269" s="191">
        <f>ROUND(J269*H269,2)</f>
        <v>0</v>
      </c>
      <c r="S269" s="70"/>
      <c r="T269" s="192">
        <f>S269*H269</f>
        <v>0</v>
      </c>
      <c r="U269" s="192">
        <v>0</v>
      </c>
      <c r="V269" s="192">
        <f>U269*H269</f>
        <v>0</v>
      </c>
      <c r="W269" s="192">
        <v>0</v>
      </c>
      <c r="X269" s="192">
        <f>W269*H269</f>
        <v>0</v>
      </c>
      <c r="Y269" s="193" t="s">
        <v>1</v>
      </c>
      <c r="Z269" s="33"/>
      <c r="AA269" s="33"/>
      <c r="AB269" s="33"/>
      <c r="AC269" s="33"/>
      <c r="AD269" s="33"/>
      <c r="AE269" s="33"/>
      <c r="AR269" s="194" t="s">
        <v>152</v>
      </c>
      <c r="AT269" s="194" t="s">
        <v>140</v>
      </c>
      <c r="AU269" s="194" t="s">
        <v>79</v>
      </c>
      <c r="AY269" s="14" t="s">
        <v>146</v>
      </c>
      <c r="BE269" s="114">
        <f>IF(O269="základní",K269,0)</f>
        <v>0</v>
      </c>
      <c r="BF269" s="114">
        <f>IF(O269="snížená",K269,0)</f>
        <v>0</v>
      </c>
      <c r="BG269" s="114">
        <f>IF(O269="zákl. přenesená",K269,0)</f>
        <v>0</v>
      </c>
      <c r="BH269" s="114">
        <f>IF(O269="sníž. přenesená",K269,0)</f>
        <v>0</v>
      </c>
      <c r="BI269" s="114">
        <f>IF(O269="nulová",K269,0)</f>
        <v>0</v>
      </c>
      <c r="BJ269" s="14" t="s">
        <v>87</v>
      </c>
      <c r="BK269" s="114">
        <f>ROUND(P269*H269,2)</f>
        <v>0</v>
      </c>
      <c r="BL269" s="14" t="s">
        <v>152</v>
      </c>
      <c r="BM269" s="194" t="s">
        <v>427</v>
      </c>
    </row>
    <row r="270" spans="1:65" s="2" customFormat="1" ht="19.5">
      <c r="A270" s="33"/>
      <c r="B270" s="34"/>
      <c r="C270" s="35"/>
      <c r="D270" s="195" t="s">
        <v>149</v>
      </c>
      <c r="E270" s="35"/>
      <c r="F270" s="196" t="s">
        <v>426</v>
      </c>
      <c r="G270" s="35"/>
      <c r="H270" s="35"/>
      <c r="I270" s="166"/>
      <c r="J270" s="166"/>
      <c r="K270" s="35"/>
      <c r="L270" s="35"/>
      <c r="M270" s="36"/>
      <c r="N270" s="197"/>
      <c r="O270" s="198"/>
      <c r="P270" s="70"/>
      <c r="Q270" s="70"/>
      <c r="R270" s="70"/>
      <c r="S270" s="70"/>
      <c r="T270" s="70"/>
      <c r="U270" s="70"/>
      <c r="V270" s="70"/>
      <c r="W270" s="70"/>
      <c r="X270" s="70"/>
      <c r="Y270" s="71"/>
      <c r="Z270" s="33"/>
      <c r="AA270" s="33"/>
      <c r="AB270" s="33"/>
      <c r="AC270" s="33"/>
      <c r="AD270" s="33"/>
      <c r="AE270" s="33"/>
      <c r="AT270" s="14" t="s">
        <v>149</v>
      </c>
      <c r="AU270" s="14" t="s">
        <v>79</v>
      </c>
    </row>
    <row r="271" spans="1:65" s="2" customFormat="1" ht="24.2" customHeight="1">
      <c r="A271" s="33"/>
      <c r="B271" s="34"/>
      <c r="C271" s="180" t="s">
        <v>428</v>
      </c>
      <c r="D271" s="180" t="s">
        <v>140</v>
      </c>
      <c r="E271" s="181" t="s">
        <v>429</v>
      </c>
      <c r="F271" s="182" t="s">
        <v>430</v>
      </c>
      <c r="G271" s="183" t="s">
        <v>143</v>
      </c>
      <c r="H271" s="184">
        <v>1</v>
      </c>
      <c r="I271" s="185"/>
      <c r="J271" s="186"/>
      <c r="K271" s="187">
        <f>ROUND(P271*H271,2)</f>
        <v>0</v>
      </c>
      <c r="L271" s="182" t="s">
        <v>144</v>
      </c>
      <c r="M271" s="188"/>
      <c r="N271" s="189" t="s">
        <v>1</v>
      </c>
      <c r="O271" s="190" t="s">
        <v>42</v>
      </c>
      <c r="P271" s="191">
        <f>I271+J271</f>
        <v>0</v>
      </c>
      <c r="Q271" s="191">
        <f>ROUND(I271*H271,2)</f>
        <v>0</v>
      </c>
      <c r="R271" s="191">
        <f>ROUND(J271*H271,2)</f>
        <v>0</v>
      </c>
      <c r="S271" s="70"/>
      <c r="T271" s="192">
        <f>S271*H271</f>
        <v>0</v>
      </c>
      <c r="U271" s="192">
        <v>0</v>
      </c>
      <c r="V271" s="192">
        <f>U271*H271</f>
        <v>0</v>
      </c>
      <c r="W271" s="192">
        <v>0</v>
      </c>
      <c r="X271" s="192">
        <f>W271*H271</f>
        <v>0</v>
      </c>
      <c r="Y271" s="193" t="s">
        <v>1</v>
      </c>
      <c r="Z271" s="33"/>
      <c r="AA271" s="33"/>
      <c r="AB271" s="33"/>
      <c r="AC271" s="33"/>
      <c r="AD271" s="33"/>
      <c r="AE271" s="33"/>
      <c r="AR271" s="194" t="s">
        <v>152</v>
      </c>
      <c r="AT271" s="194" t="s">
        <v>140</v>
      </c>
      <c r="AU271" s="194" t="s">
        <v>79</v>
      </c>
      <c r="AY271" s="14" t="s">
        <v>146</v>
      </c>
      <c r="BE271" s="114">
        <f>IF(O271="základní",K271,0)</f>
        <v>0</v>
      </c>
      <c r="BF271" s="114">
        <f>IF(O271="snížená",K271,0)</f>
        <v>0</v>
      </c>
      <c r="BG271" s="114">
        <f>IF(O271="zákl. přenesená",K271,0)</f>
        <v>0</v>
      </c>
      <c r="BH271" s="114">
        <f>IF(O271="sníž. přenesená",K271,0)</f>
        <v>0</v>
      </c>
      <c r="BI271" s="114">
        <f>IF(O271="nulová",K271,0)</f>
        <v>0</v>
      </c>
      <c r="BJ271" s="14" t="s">
        <v>87</v>
      </c>
      <c r="BK271" s="114">
        <f>ROUND(P271*H271,2)</f>
        <v>0</v>
      </c>
      <c r="BL271" s="14" t="s">
        <v>152</v>
      </c>
      <c r="BM271" s="194" t="s">
        <v>431</v>
      </c>
    </row>
    <row r="272" spans="1:65" s="2" customFormat="1" ht="19.5">
      <c r="A272" s="33"/>
      <c r="B272" s="34"/>
      <c r="C272" s="35"/>
      <c r="D272" s="195" t="s">
        <v>149</v>
      </c>
      <c r="E272" s="35"/>
      <c r="F272" s="196" t="s">
        <v>430</v>
      </c>
      <c r="G272" s="35"/>
      <c r="H272" s="35"/>
      <c r="I272" s="166"/>
      <c r="J272" s="166"/>
      <c r="K272" s="35"/>
      <c r="L272" s="35"/>
      <c r="M272" s="36"/>
      <c r="N272" s="197"/>
      <c r="O272" s="198"/>
      <c r="P272" s="70"/>
      <c r="Q272" s="70"/>
      <c r="R272" s="70"/>
      <c r="S272" s="70"/>
      <c r="T272" s="70"/>
      <c r="U272" s="70"/>
      <c r="V272" s="70"/>
      <c r="W272" s="70"/>
      <c r="X272" s="70"/>
      <c r="Y272" s="71"/>
      <c r="Z272" s="33"/>
      <c r="AA272" s="33"/>
      <c r="AB272" s="33"/>
      <c r="AC272" s="33"/>
      <c r="AD272" s="33"/>
      <c r="AE272" s="33"/>
      <c r="AT272" s="14" t="s">
        <v>149</v>
      </c>
      <c r="AU272" s="14" t="s">
        <v>79</v>
      </c>
    </row>
    <row r="273" spans="1:65" s="2" customFormat="1" ht="24.2" customHeight="1">
      <c r="A273" s="33"/>
      <c r="B273" s="34"/>
      <c r="C273" s="180" t="s">
        <v>432</v>
      </c>
      <c r="D273" s="180" t="s">
        <v>140</v>
      </c>
      <c r="E273" s="181" t="s">
        <v>433</v>
      </c>
      <c r="F273" s="182" t="s">
        <v>434</v>
      </c>
      <c r="G273" s="183" t="s">
        <v>143</v>
      </c>
      <c r="H273" s="184">
        <v>1</v>
      </c>
      <c r="I273" s="185"/>
      <c r="J273" s="186"/>
      <c r="K273" s="187">
        <f>ROUND(P273*H273,2)</f>
        <v>0</v>
      </c>
      <c r="L273" s="182" t="s">
        <v>144</v>
      </c>
      <c r="M273" s="188"/>
      <c r="N273" s="189" t="s">
        <v>1</v>
      </c>
      <c r="O273" s="190" t="s">
        <v>42</v>
      </c>
      <c r="P273" s="191">
        <f>I273+J273</f>
        <v>0</v>
      </c>
      <c r="Q273" s="191">
        <f>ROUND(I273*H273,2)</f>
        <v>0</v>
      </c>
      <c r="R273" s="191">
        <f>ROUND(J273*H273,2)</f>
        <v>0</v>
      </c>
      <c r="S273" s="70"/>
      <c r="T273" s="192">
        <f>S273*H273</f>
        <v>0</v>
      </c>
      <c r="U273" s="192">
        <v>0</v>
      </c>
      <c r="V273" s="192">
        <f>U273*H273</f>
        <v>0</v>
      </c>
      <c r="W273" s="192">
        <v>0</v>
      </c>
      <c r="X273" s="192">
        <f>W273*H273</f>
        <v>0</v>
      </c>
      <c r="Y273" s="193" t="s">
        <v>1</v>
      </c>
      <c r="Z273" s="33"/>
      <c r="AA273" s="33"/>
      <c r="AB273" s="33"/>
      <c r="AC273" s="33"/>
      <c r="AD273" s="33"/>
      <c r="AE273" s="33"/>
      <c r="AR273" s="194" t="s">
        <v>152</v>
      </c>
      <c r="AT273" s="194" t="s">
        <v>140</v>
      </c>
      <c r="AU273" s="194" t="s">
        <v>79</v>
      </c>
      <c r="AY273" s="14" t="s">
        <v>146</v>
      </c>
      <c r="BE273" s="114">
        <f>IF(O273="základní",K273,0)</f>
        <v>0</v>
      </c>
      <c r="BF273" s="114">
        <f>IF(O273="snížená",K273,0)</f>
        <v>0</v>
      </c>
      <c r="BG273" s="114">
        <f>IF(O273="zákl. přenesená",K273,0)</f>
        <v>0</v>
      </c>
      <c r="BH273" s="114">
        <f>IF(O273="sníž. přenesená",K273,0)</f>
        <v>0</v>
      </c>
      <c r="BI273" s="114">
        <f>IF(O273="nulová",K273,0)</f>
        <v>0</v>
      </c>
      <c r="BJ273" s="14" t="s">
        <v>87</v>
      </c>
      <c r="BK273" s="114">
        <f>ROUND(P273*H273,2)</f>
        <v>0</v>
      </c>
      <c r="BL273" s="14" t="s">
        <v>152</v>
      </c>
      <c r="BM273" s="194" t="s">
        <v>435</v>
      </c>
    </row>
    <row r="274" spans="1:65" s="2" customFormat="1" ht="19.5">
      <c r="A274" s="33"/>
      <c r="B274" s="34"/>
      <c r="C274" s="35"/>
      <c r="D274" s="195" t="s">
        <v>149</v>
      </c>
      <c r="E274" s="35"/>
      <c r="F274" s="196" t="s">
        <v>434</v>
      </c>
      <c r="G274" s="35"/>
      <c r="H274" s="35"/>
      <c r="I274" s="166"/>
      <c r="J274" s="166"/>
      <c r="K274" s="35"/>
      <c r="L274" s="35"/>
      <c r="M274" s="36"/>
      <c r="N274" s="197"/>
      <c r="O274" s="198"/>
      <c r="P274" s="70"/>
      <c r="Q274" s="70"/>
      <c r="R274" s="70"/>
      <c r="S274" s="70"/>
      <c r="T274" s="70"/>
      <c r="U274" s="70"/>
      <c r="V274" s="70"/>
      <c r="W274" s="70"/>
      <c r="X274" s="70"/>
      <c r="Y274" s="71"/>
      <c r="Z274" s="33"/>
      <c r="AA274" s="33"/>
      <c r="AB274" s="33"/>
      <c r="AC274" s="33"/>
      <c r="AD274" s="33"/>
      <c r="AE274" s="33"/>
      <c r="AT274" s="14" t="s">
        <v>149</v>
      </c>
      <c r="AU274" s="14" t="s">
        <v>79</v>
      </c>
    </row>
    <row r="275" spans="1:65" s="2" customFormat="1" ht="24.2" customHeight="1">
      <c r="A275" s="33"/>
      <c r="B275" s="34"/>
      <c r="C275" s="180" t="s">
        <v>436</v>
      </c>
      <c r="D275" s="180" t="s">
        <v>140</v>
      </c>
      <c r="E275" s="181" t="s">
        <v>437</v>
      </c>
      <c r="F275" s="182" t="s">
        <v>438</v>
      </c>
      <c r="G275" s="183" t="s">
        <v>143</v>
      </c>
      <c r="H275" s="184">
        <v>1</v>
      </c>
      <c r="I275" s="185"/>
      <c r="J275" s="186"/>
      <c r="K275" s="187">
        <f>ROUND(P275*H275,2)</f>
        <v>0</v>
      </c>
      <c r="L275" s="182" t="s">
        <v>144</v>
      </c>
      <c r="M275" s="188"/>
      <c r="N275" s="189" t="s">
        <v>1</v>
      </c>
      <c r="O275" s="190" t="s">
        <v>42</v>
      </c>
      <c r="P275" s="191">
        <f>I275+J275</f>
        <v>0</v>
      </c>
      <c r="Q275" s="191">
        <f>ROUND(I275*H275,2)</f>
        <v>0</v>
      </c>
      <c r="R275" s="191">
        <f>ROUND(J275*H275,2)</f>
        <v>0</v>
      </c>
      <c r="S275" s="70"/>
      <c r="T275" s="192">
        <f>S275*H275</f>
        <v>0</v>
      </c>
      <c r="U275" s="192">
        <v>0</v>
      </c>
      <c r="V275" s="192">
        <f>U275*H275</f>
        <v>0</v>
      </c>
      <c r="W275" s="192">
        <v>0</v>
      </c>
      <c r="X275" s="192">
        <f>W275*H275</f>
        <v>0</v>
      </c>
      <c r="Y275" s="193" t="s">
        <v>1</v>
      </c>
      <c r="Z275" s="33"/>
      <c r="AA275" s="33"/>
      <c r="AB275" s="33"/>
      <c r="AC275" s="33"/>
      <c r="AD275" s="33"/>
      <c r="AE275" s="33"/>
      <c r="AR275" s="194" t="s">
        <v>152</v>
      </c>
      <c r="AT275" s="194" t="s">
        <v>140</v>
      </c>
      <c r="AU275" s="194" t="s">
        <v>79</v>
      </c>
      <c r="AY275" s="14" t="s">
        <v>146</v>
      </c>
      <c r="BE275" s="114">
        <f>IF(O275="základní",K275,0)</f>
        <v>0</v>
      </c>
      <c r="BF275" s="114">
        <f>IF(O275="snížená",K275,0)</f>
        <v>0</v>
      </c>
      <c r="BG275" s="114">
        <f>IF(O275="zákl. přenesená",K275,0)</f>
        <v>0</v>
      </c>
      <c r="BH275" s="114">
        <f>IF(O275="sníž. přenesená",K275,0)</f>
        <v>0</v>
      </c>
      <c r="BI275" s="114">
        <f>IF(O275="nulová",K275,0)</f>
        <v>0</v>
      </c>
      <c r="BJ275" s="14" t="s">
        <v>87</v>
      </c>
      <c r="BK275" s="114">
        <f>ROUND(P275*H275,2)</f>
        <v>0</v>
      </c>
      <c r="BL275" s="14" t="s">
        <v>152</v>
      </c>
      <c r="BM275" s="194" t="s">
        <v>439</v>
      </c>
    </row>
    <row r="276" spans="1:65" s="2" customFormat="1" ht="19.5">
      <c r="A276" s="33"/>
      <c r="B276" s="34"/>
      <c r="C276" s="35"/>
      <c r="D276" s="195" t="s">
        <v>149</v>
      </c>
      <c r="E276" s="35"/>
      <c r="F276" s="196" t="s">
        <v>438</v>
      </c>
      <c r="G276" s="35"/>
      <c r="H276" s="35"/>
      <c r="I276" s="166"/>
      <c r="J276" s="166"/>
      <c r="K276" s="35"/>
      <c r="L276" s="35"/>
      <c r="M276" s="36"/>
      <c r="N276" s="197"/>
      <c r="O276" s="198"/>
      <c r="P276" s="70"/>
      <c r="Q276" s="70"/>
      <c r="R276" s="70"/>
      <c r="S276" s="70"/>
      <c r="T276" s="70"/>
      <c r="U276" s="70"/>
      <c r="V276" s="70"/>
      <c r="W276" s="70"/>
      <c r="X276" s="70"/>
      <c r="Y276" s="71"/>
      <c r="Z276" s="33"/>
      <c r="AA276" s="33"/>
      <c r="AB276" s="33"/>
      <c r="AC276" s="33"/>
      <c r="AD276" s="33"/>
      <c r="AE276" s="33"/>
      <c r="AT276" s="14" t="s">
        <v>149</v>
      </c>
      <c r="AU276" s="14" t="s">
        <v>79</v>
      </c>
    </row>
    <row r="277" spans="1:65" s="2" customFormat="1" ht="24.2" customHeight="1">
      <c r="A277" s="33"/>
      <c r="B277" s="34"/>
      <c r="C277" s="180" t="s">
        <v>440</v>
      </c>
      <c r="D277" s="180" t="s">
        <v>140</v>
      </c>
      <c r="E277" s="181" t="s">
        <v>441</v>
      </c>
      <c r="F277" s="182" t="s">
        <v>442</v>
      </c>
      <c r="G277" s="183" t="s">
        <v>143</v>
      </c>
      <c r="H277" s="184">
        <v>1</v>
      </c>
      <c r="I277" s="185"/>
      <c r="J277" s="186"/>
      <c r="K277" s="187">
        <f>ROUND(P277*H277,2)</f>
        <v>0</v>
      </c>
      <c r="L277" s="182" t="s">
        <v>144</v>
      </c>
      <c r="M277" s="188"/>
      <c r="N277" s="189" t="s">
        <v>1</v>
      </c>
      <c r="O277" s="190" t="s">
        <v>42</v>
      </c>
      <c r="P277" s="191">
        <f>I277+J277</f>
        <v>0</v>
      </c>
      <c r="Q277" s="191">
        <f>ROUND(I277*H277,2)</f>
        <v>0</v>
      </c>
      <c r="R277" s="191">
        <f>ROUND(J277*H277,2)</f>
        <v>0</v>
      </c>
      <c r="S277" s="70"/>
      <c r="T277" s="192">
        <f>S277*H277</f>
        <v>0</v>
      </c>
      <c r="U277" s="192">
        <v>0</v>
      </c>
      <c r="V277" s="192">
        <f>U277*H277</f>
        <v>0</v>
      </c>
      <c r="W277" s="192">
        <v>0</v>
      </c>
      <c r="X277" s="192">
        <f>W277*H277</f>
        <v>0</v>
      </c>
      <c r="Y277" s="193" t="s">
        <v>1</v>
      </c>
      <c r="Z277" s="33"/>
      <c r="AA277" s="33"/>
      <c r="AB277" s="33"/>
      <c r="AC277" s="33"/>
      <c r="AD277" s="33"/>
      <c r="AE277" s="33"/>
      <c r="AR277" s="194" t="s">
        <v>152</v>
      </c>
      <c r="AT277" s="194" t="s">
        <v>140</v>
      </c>
      <c r="AU277" s="194" t="s">
        <v>79</v>
      </c>
      <c r="AY277" s="14" t="s">
        <v>146</v>
      </c>
      <c r="BE277" s="114">
        <f>IF(O277="základní",K277,0)</f>
        <v>0</v>
      </c>
      <c r="BF277" s="114">
        <f>IF(O277="snížená",K277,0)</f>
        <v>0</v>
      </c>
      <c r="BG277" s="114">
        <f>IF(O277="zákl. přenesená",K277,0)</f>
        <v>0</v>
      </c>
      <c r="BH277" s="114">
        <f>IF(O277="sníž. přenesená",K277,0)</f>
        <v>0</v>
      </c>
      <c r="BI277" s="114">
        <f>IF(O277="nulová",K277,0)</f>
        <v>0</v>
      </c>
      <c r="BJ277" s="14" t="s">
        <v>87</v>
      </c>
      <c r="BK277" s="114">
        <f>ROUND(P277*H277,2)</f>
        <v>0</v>
      </c>
      <c r="BL277" s="14" t="s">
        <v>152</v>
      </c>
      <c r="BM277" s="194" t="s">
        <v>443</v>
      </c>
    </row>
    <row r="278" spans="1:65" s="2" customFormat="1" ht="19.5">
      <c r="A278" s="33"/>
      <c r="B278" s="34"/>
      <c r="C278" s="35"/>
      <c r="D278" s="195" t="s">
        <v>149</v>
      </c>
      <c r="E278" s="35"/>
      <c r="F278" s="196" t="s">
        <v>442</v>
      </c>
      <c r="G278" s="35"/>
      <c r="H278" s="35"/>
      <c r="I278" s="166"/>
      <c r="J278" s="166"/>
      <c r="K278" s="35"/>
      <c r="L278" s="35"/>
      <c r="M278" s="36"/>
      <c r="N278" s="197"/>
      <c r="O278" s="198"/>
      <c r="P278" s="70"/>
      <c r="Q278" s="70"/>
      <c r="R278" s="70"/>
      <c r="S278" s="70"/>
      <c r="T278" s="70"/>
      <c r="U278" s="70"/>
      <c r="V278" s="70"/>
      <c r="W278" s="70"/>
      <c r="X278" s="70"/>
      <c r="Y278" s="71"/>
      <c r="Z278" s="33"/>
      <c r="AA278" s="33"/>
      <c r="AB278" s="33"/>
      <c r="AC278" s="33"/>
      <c r="AD278" s="33"/>
      <c r="AE278" s="33"/>
      <c r="AT278" s="14" t="s">
        <v>149</v>
      </c>
      <c r="AU278" s="14" t="s">
        <v>79</v>
      </c>
    </row>
    <row r="279" spans="1:65" s="2" customFormat="1" ht="37.9" customHeight="1">
      <c r="A279" s="33"/>
      <c r="B279" s="34"/>
      <c r="C279" s="180" t="s">
        <v>444</v>
      </c>
      <c r="D279" s="180" t="s">
        <v>140</v>
      </c>
      <c r="E279" s="181" t="s">
        <v>445</v>
      </c>
      <c r="F279" s="182" t="s">
        <v>446</v>
      </c>
      <c r="G279" s="183" t="s">
        <v>143</v>
      </c>
      <c r="H279" s="184">
        <v>1</v>
      </c>
      <c r="I279" s="185"/>
      <c r="J279" s="186"/>
      <c r="K279" s="187">
        <f>ROUND(P279*H279,2)</f>
        <v>0</v>
      </c>
      <c r="L279" s="182" t="s">
        <v>144</v>
      </c>
      <c r="M279" s="188"/>
      <c r="N279" s="189" t="s">
        <v>1</v>
      </c>
      <c r="O279" s="190" t="s">
        <v>42</v>
      </c>
      <c r="P279" s="191">
        <f>I279+J279</f>
        <v>0</v>
      </c>
      <c r="Q279" s="191">
        <f>ROUND(I279*H279,2)</f>
        <v>0</v>
      </c>
      <c r="R279" s="191">
        <f>ROUND(J279*H279,2)</f>
        <v>0</v>
      </c>
      <c r="S279" s="70"/>
      <c r="T279" s="192">
        <f>S279*H279</f>
        <v>0</v>
      </c>
      <c r="U279" s="192">
        <v>0</v>
      </c>
      <c r="V279" s="192">
        <f>U279*H279</f>
        <v>0</v>
      </c>
      <c r="W279" s="192">
        <v>0</v>
      </c>
      <c r="X279" s="192">
        <f>W279*H279</f>
        <v>0</v>
      </c>
      <c r="Y279" s="193" t="s">
        <v>1</v>
      </c>
      <c r="Z279" s="33"/>
      <c r="AA279" s="33"/>
      <c r="AB279" s="33"/>
      <c r="AC279" s="33"/>
      <c r="AD279" s="33"/>
      <c r="AE279" s="33"/>
      <c r="AR279" s="194" t="s">
        <v>152</v>
      </c>
      <c r="AT279" s="194" t="s">
        <v>140</v>
      </c>
      <c r="AU279" s="194" t="s">
        <v>79</v>
      </c>
      <c r="AY279" s="14" t="s">
        <v>146</v>
      </c>
      <c r="BE279" s="114">
        <f>IF(O279="základní",K279,0)</f>
        <v>0</v>
      </c>
      <c r="BF279" s="114">
        <f>IF(O279="snížená",K279,0)</f>
        <v>0</v>
      </c>
      <c r="BG279" s="114">
        <f>IF(O279="zákl. přenesená",K279,0)</f>
        <v>0</v>
      </c>
      <c r="BH279" s="114">
        <f>IF(O279="sníž. přenesená",K279,0)</f>
        <v>0</v>
      </c>
      <c r="BI279" s="114">
        <f>IF(O279="nulová",K279,0)</f>
        <v>0</v>
      </c>
      <c r="BJ279" s="14" t="s">
        <v>87</v>
      </c>
      <c r="BK279" s="114">
        <f>ROUND(P279*H279,2)</f>
        <v>0</v>
      </c>
      <c r="BL279" s="14" t="s">
        <v>152</v>
      </c>
      <c r="BM279" s="194" t="s">
        <v>447</v>
      </c>
    </row>
    <row r="280" spans="1:65" s="2" customFormat="1" ht="19.5">
      <c r="A280" s="33"/>
      <c r="B280" s="34"/>
      <c r="C280" s="35"/>
      <c r="D280" s="195" t="s">
        <v>149</v>
      </c>
      <c r="E280" s="35"/>
      <c r="F280" s="196" t="s">
        <v>446</v>
      </c>
      <c r="G280" s="35"/>
      <c r="H280" s="35"/>
      <c r="I280" s="166"/>
      <c r="J280" s="166"/>
      <c r="K280" s="35"/>
      <c r="L280" s="35"/>
      <c r="M280" s="36"/>
      <c r="N280" s="197"/>
      <c r="O280" s="198"/>
      <c r="P280" s="70"/>
      <c r="Q280" s="70"/>
      <c r="R280" s="70"/>
      <c r="S280" s="70"/>
      <c r="T280" s="70"/>
      <c r="U280" s="70"/>
      <c r="V280" s="70"/>
      <c r="W280" s="70"/>
      <c r="X280" s="70"/>
      <c r="Y280" s="71"/>
      <c r="Z280" s="33"/>
      <c r="AA280" s="33"/>
      <c r="AB280" s="33"/>
      <c r="AC280" s="33"/>
      <c r="AD280" s="33"/>
      <c r="AE280" s="33"/>
      <c r="AT280" s="14" t="s">
        <v>149</v>
      </c>
      <c r="AU280" s="14" t="s">
        <v>79</v>
      </c>
    </row>
    <row r="281" spans="1:65" s="2" customFormat="1" ht="37.9" customHeight="1">
      <c r="A281" s="33"/>
      <c r="B281" s="34"/>
      <c r="C281" s="180" t="s">
        <v>448</v>
      </c>
      <c r="D281" s="180" t="s">
        <v>140</v>
      </c>
      <c r="E281" s="181" t="s">
        <v>449</v>
      </c>
      <c r="F281" s="182" t="s">
        <v>450</v>
      </c>
      <c r="G281" s="183" t="s">
        <v>143</v>
      </c>
      <c r="H281" s="184">
        <v>1</v>
      </c>
      <c r="I281" s="185"/>
      <c r="J281" s="186"/>
      <c r="K281" s="187">
        <f>ROUND(P281*H281,2)</f>
        <v>0</v>
      </c>
      <c r="L281" s="182" t="s">
        <v>144</v>
      </c>
      <c r="M281" s="188"/>
      <c r="N281" s="189" t="s">
        <v>1</v>
      </c>
      <c r="O281" s="190" t="s">
        <v>42</v>
      </c>
      <c r="P281" s="191">
        <f>I281+J281</f>
        <v>0</v>
      </c>
      <c r="Q281" s="191">
        <f>ROUND(I281*H281,2)</f>
        <v>0</v>
      </c>
      <c r="R281" s="191">
        <f>ROUND(J281*H281,2)</f>
        <v>0</v>
      </c>
      <c r="S281" s="70"/>
      <c r="T281" s="192">
        <f>S281*H281</f>
        <v>0</v>
      </c>
      <c r="U281" s="192">
        <v>0</v>
      </c>
      <c r="V281" s="192">
        <f>U281*H281</f>
        <v>0</v>
      </c>
      <c r="W281" s="192">
        <v>0</v>
      </c>
      <c r="X281" s="192">
        <f>W281*H281</f>
        <v>0</v>
      </c>
      <c r="Y281" s="193" t="s">
        <v>1</v>
      </c>
      <c r="Z281" s="33"/>
      <c r="AA281" s="33"/>
      <c r="AB281" s="33"/>
      <c r="AC281" s="33"/>
      <c r="AD281" s="33"/>
      <c r="AE281" s="33"/>
      <c r="AR281" s="194" t="s">
        <v>152</v>
      </c>
      <c r="AT281" s="194" t="s">
        <v>140</v>
      </c>
      <c r="AU281" s="194" t="s">
        <v>79</v>
      </c>
      <c r="AY281" s="14" t="s">
        <v>146</v>
      </c>
      <c r="BE281" s="114">
        <f>IF(O281="základní",K281,0)</f>
        <v>0</v>
      </c>
      <c r="BF281" s="114">
        <f>IF(O281="snížená",K281,0)</f>
        <v>0</v>
      </c>
      <c r="BG281" s="114">
        <f>IF(O281="zákl. přenesená",K281,0)</f>
        <v>0</v>
      </c>
      <c r="BH281" s="114">
        <f>IF(O281="sníž. přenesená",K281,0)</f>
        <v>0</v>
      </c>
      <c r="BI281" s="114">
        <f>IF(O281="nulová",K281,0)</f>
        <v>0</v>
      </c>
      <c r="BJ281" s="14" t="s">
        <v>87</v>
      </c>
      <c r="BK281" s="114">
        <f>ROUND(P281*H281,2)</f>
        <v>0</v>
      </c>
      <c r="BL281" s="14" t="s">
        <v>152</v>
      </c>
      <c r="BM281" s="194" t="s">
        <v>451</v>
      </c>
    </row>
    <row r="282" spans="1:65" s="2" customFormat="1" ht="19.5">
      <c r="A282" s="33"/>
      <c r="B282" s="34"/>
      <c r="C282" s="35"/>
      <c r="D282" s="195" t="s">
        <v>149</v>
      </c>
      <c r="E282" s="35"/>
      <c r="F282" s="196" t="s">
        <v>450</v>
      </c>
      <c r="G282" s="35"/>
      <c r="H282" s="35"/>
      <c r="I282" s="166"/>
      <c r="J282" s="166"/>
      <c r="K282" s="35"/>
      <c r="L282" s="35"/>
      <c r="M282" s="36"/>
      <c r="N282" s="197"/>
      <c r="O282" s="198"/>
      <c r="P282" s="70"/>
      <c r="Q282" s="70"/>
      <c r="R282" s="70"/>
      <c r="S282" s="70"/>
      <c r="T282" s="70"/>
      <c r="U282" s="70"/>
      <c r="V282" s="70"/>
      <c r="W282" s="70"/>
      <c r="X282" s="70"/>
      <c r="Y282" s="71"/>
      <c r="Z282" s="33"/>
      <c r="AA282" s="33"/>
      <c r="AB282" s="33"/>
      <c r="AC282" s="33"/>
      <c r="AD282" s="33"/>
      <c r="AE282" s="33"/>
      <c r="AT282" s="14" t="s">
        <v>149</v>
      </c>
      <c r="AU282" s="14" t="s">
        <v>79</v>
      </c>
    </row>
    <row r="283" spans="1:65" s="2" customFormat="1" ht="37.9" customHeight="1">
      <c r="A283" s="33"/>
      <c r="B283" s="34"/>
      <c r="C283" s="180" t="s">
        <v>452</v>
      </c>
      <c r="D283" s="180" t="s">
        <v>140</v>
      </c>
      <c r="E283" s="181" t="s">
        <v>453</v>
      </c>
      <c r="F283" s="182" t="s">
        <v>454</v>
      </c>
      <c r="G283" s="183" t="s">
        <v>143</v>
      </c>
      <c r="H283" s="184">
        <v>1</v>
      </c>
      <c r="I283" s="185"/>
      <c r="J283" s="186"/>
      <c r="K283" s="187">
        <f>ROUND(P283*H283,2)</f>
        <v>0</v>
      </c>
      <c r="L283" s="182" t="s">
        <v>144</v>
      </c>
      <c r="M283" s="188"/>
      <c r="N283" s="189" t="s">
        <v>1</v>
      </c>
      <c r="O283" s="190" t="s">
        <v>42</v>
      </c>
      <c r="P283" s="191">
        <f>I283+J283</f>
        <v>0</v>
      </c>
      <c r="Q283" s="191">
        <f>ROUND(I283*H283,2)</f>
        <v>0</v>
      </c>
      <c r="R283" s="191">
        <f>ROUND(J283*H283,2)</f>
        <v>0</v>
      </c>
      <c r="S283" s="70"/>
      <c r="T283" s="192">
        <f>S283*H283</f>
        <v>0</v>
      </c>
      <c r="U283" s="192">
        <v>0</v>
      </c>
      <c r="V283" s="192">
        <f>U283*H283</f>
        <v>0</v>
      </c>
      <c r="W283" s="192">
        <v>0</v>
      </c>
      <c r="X283" s="192">
        <f>W283*H283</f>
        <v>0</v>
      </c>
      <c r="Y283" s="193" t="s">
        <v>1</v>
      </c>
      <c r="Z283" s="33"/>
      <c r="AA283" s="33"/>
      <c r="AB283" s="33"/>
      <c r="AC283" s="33"/>
      <c r="AD283" s="33"/>
      <c r="AE283" s="33"/>
      <c r="AR283" s="194" t="s">
        <v>152</v>
      </c>
      <c r="AT283" s="194" t="s">
        <v>140</v>
      </c>
      <c r="AU283" s="194" t="s">
        <v>79</v>
      </c>
      <c r="AY283" s="14" t="s">
        <v>146</v>
      </c>
      <c r="BE283" s="114">
        <f>IF(O283="základní",K283,0)</f>
        <v>0</v>
      </c>
      <c r="BF283" s="114">
        <f>IF(O283="snížená",K283,0)</f>
        <v>0</v>
      </c>
      <c r="BG283" s="114">
        <f>IF(O283="zákl. přenesená",K283,0)</f>
        <v>0</v>
      </c>
      <c r="BH283" s="114">
        <f>IF(O283="sníž. přenesená",K283,0)</f>
        <v>0</v>
      </c>
      <c r="BI283" s="114">
        <f>IF(O283="nulová",K283,0)</f>
        <v>0</v>
      </c>
      <c r="BJ283" s="14" t="s">
        <v>87</v>
      </c>
      <c r="BK283" s="114">
        <f>ROUND(P283*H283,2)</f>
        <v>0</v>
      </c>
      <c r="BL283" s="14" t="s">
        <v>152</v>
      </c>
      <c r="BM283" s="194" t="s">
        <v>455</v>
      </c>
    </row>
    <row r="284" spans="1:65" s="2" customFormat="1" ht="19.5">
      <c r="A284" s="33"/>
      <c r="B284" s="34"/>
      <c r="C284" s="35"/>
      <c r="D284" s="195" t="s">
        <v>149</v>
      </c>
      <c r="E284" s="35"/>
      <c r="F284" s="196" t="s">
        <v>454</v>
      </c>
      <c r="G284" s="35"/>
      <c r="H284" s="35"/>
      <c r="I284" s="166"/>
      <c r="J284" s="166"/>
      <c r="K284" s="35"/>
      <c r="L284" s="35"/>
      <c r="M284" s="36"/>
      <c r="N284" s="197"/>
      <c r="O284" s="198"/>
      <c r="P284" s="70"/>
      <c r="Q284" s="70"/>
      <c r="R284" s="70"/>
      <c r="S284" s="70"/>
      <c r="T284" s="70"/>
      <c r="U284" s="70"/>
      <c r="V284" s="70"/>
      <c r="W284" s="70"/>
      <c r="X284" s="70"/>
      <c r="Y284" s="71"/>
      <c r="Z284" s="33"/>
      <c r="AA284" s="33"/>
      <c r="AB284" s="33"/>
      <c r="AC284" s="33"/>
      <c r="AD284" s="33"/>
      <c r="AE284" s="33"/>
      <c r="AT284" s="14" t="s">
        <v>149</v>
      </c>
      <c r="AU284" s="14" t="s">
        <v>79</v>
      </c>
    </row>
    <row r="285" spans="1:65" s="2" customFormat="1" ht="24.2" customHeight="1">
      <c r="A285" s="33"/>
      <c r="B285" s="34"/>
      <c r="C285" s="180" t="s">
        <v>456</v>
      </c>
      <c r="D285" s="180" t="s">
        <v>140</v>
      </c>
      <c r="E285" s="181" t="s">
        <v>457</v>
      </c>
      <c r="F285" s="182" t="s">
        <v>458</v>
      </c>
      <c r="G285" s="183" t="s">
        <v>143</v>
      </c>
      <c r="H285" s="184">
        <v>1</v>
      </c>
      <c r="I285" s="185"/>
      <c r="J285" s="186"/>
      <c r="K285" s="187">
        <f>ROUND(P285*H285,2)</f>
        <v>0</v>
      </c>
      <c r="L285" s="182" t="s">
        <v>144</v>
      </c>
      <c r="M285" s="188"/>
      <c r="N285" s="189" t="s">
        <v>1</v>
      </c>
      <c r="O285" s="190" t="s">
        <v>42</v>
      </c>
      <c r="P285" s="191">
        <f>I285+J285</f>
        <v>0</v>
      </c>
      <c r="Q285" s="191">
        <f>ROUND(I285*H285,2)</f>
        <v>0</v>
      </c>
      <c r="R285" s="191">
        <f>ROUND(J285*H285,2)</f>
        <v>0</v>
      </c>
      <c r="S285" s="70"/>
      <c r="T285" s="192">
        <f>S285*H285</f>
        <v>0</v>
      </c>
      <c r="U285" s="192">
        <v>0</v>
      </c>
      <c r="V285" s="192">
        <f>U285*H285</f>
        <v>0</v>
      </c>
      <c r="W285" s="192">
        <v>0</v>
      </c>
      <c r="X285" s="192">
        <f>W285*H285</f>
        <v>0</v>
      </c>
      <c r="Y285" s="193" t="s">
        <v>1</v>
      </c>
      <c r="Z285" s="33"/>
      <c r="AA285" s="33"/>
      <c r="AB285" s="33"/>
      <c r="AC285" s="33"/>
      <c r="AD285" s="33"/>
      <c r="AE285" s="33"/>
      <c r="AR285" s="194" t="s">
        <v>152</v>
      </c>
      <c r="AT285" s="194" t="s">
        <v>140</v>
      </c>
      <c r="AU285" s="194" t="s">
        <v>79</v>
      </c>
      <c r="AY285" s="14" t="s">
        <v>146</v>
      </c>
      <c r="BE285" s="114">
        <f>IF(O285="základní",K285,0)</f>
        <v>0</v>
      </c>
      <c r="BF285" s="114">
        <f>IF(O285="snížená",K285,0)</f>
        <v>0</v>
      </c>
      <c r="BG285" s="114">
        <f>IF(O285="zákl. přenesená",K285,0)</f>
        <v>0</v>
      </c>
      <c r="BH285" s="114">
        <f>IF(O285="sníž. přenesená",K285,0)</f>
        <v>0</v>
      </c>
      <c r="BI285" s="114">
        <f>IF(O285="nulová",K285,0)</f>
        <v>0</v>
      </c>
      <c r="BJ285" s="14" t="s">
        <v>87</v>
      </c>
      <c r="BK285" s="114">
        <f>ROUND(P285*H285,2)</f>
        <v>0</v>
      </c>
      <c r="BL285" s="14" t="s">
        <v>152</v>
      </c>
      <c r="BM285" s="194" t="s">
        <v>459</v>
      </c>
    </row>
    <row r="286" spans="1:65" s="2" customFormat="1" ht="19.5">
      <c r="A286" s="33"/>
      <c r="B286" s="34"/>
      <c r="C286" s="35"/>
      <c r="D286" s="195" t="s">
        <v>149</v>
      </c>
      <c r="E286" s="35"/>
      <c r="F286" s="196" t="s">
        <v>458</v>
      </c>
      <c r="G286" s="35"/>
      <c r="H286" s="35"/>
      <c r="I286" s="166"/>
      <c r="J286" s="166"/>
      <c r="K286" s="35"/>
      <c r="L286" s="35"/>
      <c r="M286" s="36"/>
      <c r="N286" s="197"/>
      <c r="O286" s="198"/>
      <c r="P286" s="70"/>
      <c r="Q286" s="70"/>
      <c r="R286" s="70"/>
      <c r="S286" s="70"/>
      <c r="T286" s="70"/>
      <c r="U286" s="70"/>
      <c r="V286" s="70"/>
      <c r="W286" s="70"/>
      <c r="X286" s="70"/>
      <c r="Y286" s="71"/>
      <c r="Z286" s="33"/>
      <c r="AA286" s="33"/>
      <c r="AB286" s="33"/>
      <c r="AC286" s="33"/>
      <c r="AD286" s="33"/>
      <c r="AE286" s="33"/>
      <c r="AT286" s="14" t="s">
        <v>149</v>
      </c>
      <c r="AU286" s="14" t="s">
        <v>79</v>
      </c>
    </row>
    <row r="287" spans="1:65" s="2" customFormat="1" ht="24.2" customHeight="1">
      <c r="A287" s="33"/>
      <c r="B287" s="34"/>
      <c r="C287" s="180" t="s">
        <v>460</v>
      </c>
      <c r="D287" s="180" t="s">
        <v>140</v>
      </c>
      <c r="E287" s="181" t="s">
        <v>461</v>
      </c>
      <c r="F287" s="182" t="s">
        <v>462</v>
      </c>
      <c r="G287" s="183" t="s">
        <v>143</v>
      </c>
      <c r="H287" s="184">
        <v>1</v>
      </c>
      <c r="I287" s="185"/>
      <c r="J287" s="186"/>
      <c r="K287" s="187">
        <f>ROUND(P287*H287,2)</f>
        <v>0</v>
      </c>
      <c r="L287" s="182" t="s">
        <v>144</v>
      </c>
      <c r="M287" s="188"/>
      <c r="N287" s="189" t="s">
        <v>1</v>
      </c>
      <c r="O287" s="190" t="s">
        <v>42</v>
      </c>
      <c r="P287" s="191">
        <f>I287+J287</f>
        <v>0</v>
      </c>
      <c r="Q287" s="191">
        <f>ROUND(I287*H287,2)</f>
        <v>0</v>
      </c>
      <c r="R287" s="191">
        <f>ROUND(J287*H287,2)</f>
        <v>0</v>
      </c>
      <c r="S287" s="70"/>
      <c r="T287" s="192">
        <f>S287*H287</f>
        <v>0</v>
      </c>
      <c r="U287" s="192">
        <v>0</v>
      </c>
      <c r="V287" s="192">
        <f>U287*H287</f>
        <v>0</v>
      </c>
      <c r="W287" s="192">
        <v>0</v>
      </c>
      <c r="X287" s="192">
        <f>W287*H287</f>
        <v>0</v>
      </c>
      <c r="Y287" s="193" t="s">
        <v>1</v>
      </c>
      <c r="Z287" s="33"/>
      <c r="AA287" s="33"/>
      <c r="AB287" s="33"/>
      <c r="AC287" s="33"/>
      <c r="AD287" s="33"/>
      <c r="AE287" s="33"/>
      <c r="AR287" s="194" t="s">
        <v>152</v>
      </c>
      <c r="AT287" s="194" t="s">
        <v>140</v>
      </c>
      <c r="AU287" s="194" t="s">
        <v>79</v>
      </c>
      <c r="AY287" s="14" t="s">
        <v>146</v>
      </c>
      <c r="BE287" s="114">
        <f>IF(O287="základní",K287,0)</f>
        <v>0</v>
      </c>
      <c r="BF287" s="114">
        <f>IF(O287="snížená",K287,0)</f>
        <v>0</v>
      </c>
      <c r="BG287" s="114">
        <f>IF(O287="zákl. přenesená",K287,0)</f>
        <v>0</v>
      </c>
      <c r="BH287" s="114">
        <f>IF(O287="sníž. přenesená",K287,0)</f>
        <v>0</v>
      </c>
      <c r="BI287" s="114">
        <f>IF(O287="nulová",K287,0)</f>
        <v>0</v>
      </c>
      <c r="BJ287" s="14" t="s">
        <v>87</v>
      </c>
      <c r="BK287" s="114">
        <f>ROUND(P287*H287,2)</f>
        <v>0</v>
      </c>
      <c r="BL287" s="14" t="s">
        <v>152</v>
      </c>
      <c r="BM287" s="194" t="s">
        <v>463</v>
      </c>
    </row>
    <row r="288" spans="1:65" s="2" customFormat="1" ht="19.5">
      <c r="A288" s="33"/>
      <c r="B288" s="34"/>
      <c r="C288" s="35"/>
      <c r="D288" s="195" t="s">
        <v>149</v>
      </c>
      <c r="E288" s="35"/>
      <c r="F288" s="196" t="s">
        <v>462</v>
      </c>
      <c r="G288" s="35"/>
      <c r="H288" s="35"/>
      <c r="I288" s="166"/>
      <c r="J288" s="166"/>
      <c r="K288" s="35"/>
      <c r="L288" s="35"/>
      <c r="M288" s="36"/>
      <c r="N288" s="197"/>
      <c r="O288" s="198"/>
      <c r="P288" s="70"/>
      <c r="Q288" s="70"/>
      <c r="R288" s="70"/>
      <c r="S288" s="70"/>
      <c r="T288" s="70"/>
      <c r="U288" s="70"/>
      <c r="V288" s="70"/>
      <c r="W288" s="70"/>
      <c r="X288" s="70"/>
      <c r="Y288" s="71"/>
      <c r="Z288" s="33"/>
      <c r="AA288" s="33"/>
      <c r="AB288" s="33"/>
      <c r="AC288" s="33"/>
      <c r="AD288" s="33"/>
      <c r="AE288" s="33"/>
      <c r="AT288" s="14" t="s">
        <v>149</v>
      </c>
      <c r="AU288" s="14" t="s">
        <v>79</v>
      </c>
    </row>
    <row r="289" spans="1:65" s="2" customFormat="1" ht="24.2" customHeight="1">
      <c r="A289" s="33"/>
      <c r="B289" s="34"/>
      <c r="C289" s="180" t="s">
        <v>464</v>
      </c>
      <c r="D289" s="180" t="s">
        <v>140</v>
      </c>
      <c r="E289" s="181" t="s">
        <v>465</v>
      </c>
      <c r="F289" s="182" t="s">
        <v>466</v>
      </c>
      <c r="G289" s="183" t="s">
        <v>143</v>
      </c>
      <c r="H289" s="184">
        <v>1</v>
      </c>
      <c r="I289" s="185"/>
      <c r="J289" s="186"/>
      <c r="K289" s="187">
        <f>ROUND(P289*H289,2)</f>
        <v>0</v>
      </c>
      <c r="L289" s="182" t="s">
        <v>144</v>
      </c>
      <c r="M289" s="188"/>
      <c r="N289" s="189" t="s">
        <v>1</v>
      </c>
      <c r="O289" s="190" t="s">
        <v>42</v>
      </c>
      <c r="P289" s="191">
        <f>I289+J289</f>
        <v>0</v>
      </c>
      <c r="Q289" s="191">
        <f>ROUND(I289*H289,2)</f>
        <v>0</v>
      </c>
      <c r="R289" s="191">
        <f>ROUND(J289*H289,2)</f>
        <v>0</v>
      </c>
      <c r="S289" s="70"/>
      <c r="T289" s="192">
        <f>S289*H289</f>
        <v>0</v>
      </c>
      <c r="U289" s="192">
        <v>0</v>
      </c>
      <c r="V289" s="192">
        <f>U289*H289</f>
        <v>0</v>
      </c>
      <c r="W289" s="192">
        <v>0</v>
      </c>
      <c r="X289" s="192">
        <f>W289*H289</f>
        <v>0</v>
      </c>
      <c r="Y289" s="193" t="s">
        <v>1</v>
      </c>
      <c r="Z289" s="33"/>
      <c r="AA289" s="33"/>
      <c r="AB289" s="33"/>
      <c r="AC289" s="33"/>
      <c r="AD289" s="33"/>
      <c r="AE289" s="33"/>
      <c r="AR289" s="194" t="s">
        <v>152</v>
      </c>
      <c r="AT289" s="194" t="s">
        <v>140</v>
      </c>
      <c r="AU289" s="194" t="s">
        <v>79</v>
      </c>
      <c r="AY289" s="14" t="s">
        <v>146</v>
      </c>
      <c r="BE289" s="114">
        <f>IF(O289="základní",K289,0)</f>
        <v>0</v>
      </c>
      <c r="BF289" s="114">
        <f>IF(O289="snížená",K289,0)</f>
        <v>0</v>
      </c>
      <c r="BG289" s="114">
        <f>IF(O289="zákl. přenesená",K289,0)</f>
        <v>0</v>
      </c>
      <c r="BH289" s="114">
        <f>IF(O289="sníž. přenesená",K289,0)</f>
        <v>0</v>
      </c>
      <c r="BI289" s="114">
        <f>IF(O289="nulová",K289,0)</f>
        <v>0</v>
      </c>
      <c r="BJ289" s="14" t="s">
        <v>87</v>
      </c>
      <c r="BK289" s="114">
        <f>ROUND(P289*H289,2)</f>
        <v>0</v>
      </c>
      <c r="BL289" s="14" t="s">
        <v>152</v>
      </c>
      <c r="BM289" s="194" t="s">
        <v>467</v>
      </c>
    </row>
    <row r="290" spans="1:65" s="2" customFormat="1" ht="19.5">
      <c r="A290" s="33"/>
      <c r="B290" s="34"/>
      <c r="C290" s="35"/>
      <c r="D290" s="195" t="s">
        <v>149</v>
      </c>
      <c r="E290" s="35"/>
      <c r="F290" s="196" t="s">
        <v>466</v>
      </c>
      <c r="G290" s="35"/>
      <c r="H290" s="35"/>
      <c r="I290" s="166"/>
      <c r="J290" s="166"/>
      <c r="K290" s="35"/>
      <c r="L290" s="35"/>
      <c r="M290" s="36"/>
      <c r="N290" s="197"/>
      <c r="O290" s="198"/>
      <c r="P290" s="70"/>
      <c r="Q290" s="70"/>
      <c r="R290" s="70"/>
      <c r="S290" s="70"/>
      <c r="T290" s="70"/>
      <c r="U290" s="70"/>
      <c r="V290" s="70"/>
      <c r="W290" s="70"/>
      <c r="X290" s="70"/>
      <c r="Y290" s="71"/>
      <c r="Z290" s="33"/>
      <c r="AA290" s="33"/>
      <c r="AB290" s="33"/>
      <c r="AC290" s="33"/>
      <c r="AD290" s="33"/>
      <c r="AE290" s="33"/>
      <c r="AT290" s="14" t="s">
        <v>149</v>
      </c>
      <c r="AU290" s="14" t="s">
        <v>79</v>
      </c>
    </row>
    <row r="291" spans="1:65" s="2" customFormat="1" ht="24.2" customHeight="1">
      <c r="A291" s="33"/>
      <c r="B291" s="34"/>
      <c r="C291" s="180" t="s">
        <v>468</v>
      </c>
      <c r="D291" s="180" t="s">
        <v>140</v>
      </c>
      <c r="E291" s="181" t="s">
        <v>469</v>
      </c>
      <c r="F291" s="182" t="s">
        <v>470</v>
      </c>
      <c r="G291" s="183" t="s">
        <v>143</v>
      </c>
      <c r="H291" s="184">
        <v>1</v>
      </c>
      <c r="I291" s="185"/>
      <c r="J291" s="186"/>
      <c r="K291" s="187">
        <f>ROUND(P291*H291,2)</f>
        <v>0</v>
      </c>
      <c r="L291" s="182" t="s">
        <v>144</v>
      </c>
      <c r="M291" s="188"/>
      <c r="N291" s="189" t="s">
        <v>1</v>
      </c>
      <c r="O291" s="190" t="s">
        <v>42</v>
      </c>
      <c r="P291" s="191">
        <f>I291+J291</f>
        <v>0</v>
      </c>
      <c r="Q291" s="191">
        <f>ROUND(I291*H291,2)</f>
        <v>0</v>
      </c>
      <c r="R291" s="191">
        <f>ROUND(J291*H291,2)</f>
        <v>0</v>
      </c>
      <c r="S291" s="70"/>
      <c r="T291" s="192">
        <f>S291*H291</f>
        <v>0</v>
      </c>
      <c r="U291" s="192">
        <v>0</v>
      </c>
      <c r="V291" s="192">
        <f>U291*H291</f>
        <v>0</v>
      </c>
      <c r="W291" s="192">
        <v>0</v>
      </c>
      <c r="X291" s="192">
        <f>W291*H291</f>
        <v>0</v>
      </c>
      <c r="Y291" s="193" t="s">
        <v>1</v>
      </c>
      <c r="Z291" s="33"/>
      <c r="AA291" s="33"/>
      <c r="AB291" s="33"/>
      <c r="AC291" s="33"/>
      <c r="AD291" s="33"/>
      <c r="AE291" s="33"/>
      <c r="AR291" s="194" t="s">
        <v>152</v>
      </c>
      <c r="AT291" s="194" t="s">
        <v>140</v>
      </c>
      <c r="AU291" s="194" t="s">
        <v>79</v>
      </c>
      <c r="AY291" s="14" t="s">
        <v>146</v>
      </c>
      <c r="BE291" s="114">
        <f>IF(O291="základní",K291,0)</f>
        <v>0</v>
      </c>
      <c r="BF291" s="114">
        <f>IF(O291="snížená",K291,0)</f>
        <v>0</v>
      </c>
      <c r="BG291" s="114">
        <f>IF(O291="zákl. přenesená",K291,0)</f>
        <v>0</v>
      </c>
      <c r="BH291" s="114">
        <f>IF(O291="sníž. přenesená",K291,0)</f>
        <v>0</v>
      </c>
      <c r="BI291" s="114">
        <f>IF(O291="nulová",K291,0)</f>
        <v>0</v>
      </c>
      <c r="BJ291" s="14" t="s">
        <v>87</v>
      </c>
      <c r="BK291" s="114">
        <f>ROUND(P291*H291,2)</f>
        <v>0</v>
      </c>
      <c r="BL291" s="14" t="s">
        <v>152</v>
      </c>
      <c r="BM291" s="194" t="s">
        <v>471</v>
      </c>
    </row>
    <row r="292" spans="1:65" s="2" customFormat="1" ht="19.5">
      <c r="A292" s="33"/>
      <c r="B292" s="34"/>
      <c r="C292" s="35"/>
      <c r="D292" s="195" t="s">
        <v>149</v>
      </c>
      <c r="E292" s="35"/>
      <c r="F292" s="196" t="s">
        <v>470</v>
      </c>
      <c r="G292" s="35"/>
      <c r="H292" s="35"/>
      <c r="I292" s="166"/>
      <c r="J292" s="166"/>
      <c r="K292" s="35"/>
      <c r="L292" s="35"/>
      <c r="M292" s="36"/>
      <c r="N292" s="197"/>
      <c r="O292" s="198"/>
      <c r="P292" s="70"/>
      <c r="Q292" s="70"/>
      <c r="R292" s="70"/>
      <c r="S292" s="70"/>
      <c r="T292" s="70"/>
      <c r="U292" s="70"/>
      <c r="V292" s="70"/>
      <c r="W292" s="70"/>
      <c r="X292" s="70"/>
      <c r="Y292" s="71"/>
      <c r="Z292" s="33"/>
      <c r="AA292" s="33"/>
      <c r="AB292" s="33"/>
      <c r="AC292" s="33"/>
      <c r="AD292" s="33"/>
      <c r="AE292" s="33"/>
      <c r="AT292" s="14" t="s">
        <v>149</v>
      </c>
      <c r="AU292" s="14" t="s">
        <v>79</v>
      </c>
    </row>
    <row r="293" spans="1:65" s="2" customFormat="1" ht="24.2" customHeight="1">
      <c r="A293" s="33"/>
      <c r="B293" s="34"/>
      <c r="C293" s="180" t="s">
        <v>472</v>
      </c>
      <c r="D293" s="180" t="s">
        <v>140</v>
      </c>
      <c r="E293" s="181" t="s">
        <v>473</v>
      </c>
      <c r="F293" s="182" t="s">
        <v>474</v>
      </c>
      <c r="G293" s="183" t="s">
        <v>143</v>
      </c>
      <c r="H293" s="184">
        <v>1</v>
      </c>
      <c r="I293" s="185"/>
      <c r="J293" s="186"/>
      <c r="K293" s="187">
        <f>ROUND(P293*H293,2)</f>
        <v>0</v>
      </c>
      <c r="L293" s="182" t="s">
        <v>144</v>
      </c>
      <c r="M293" s="188"/>
      <c r="N293" s="189" t="s">
        <v>1</v>
      </c>
      <c r="O293" s="190" t="s">
        <v>42</v>
      </c>
      <c r="P293" s="191">
        <f>I293+J293</f>
        <v>0</v>
      </c>
      <c r="Q293" s="191">
        <f>ROUND(I293*H293,2)</f>
        <v>0</v>
      </c>
      <c r="R293" s="191">
        <f>ROUND(J293*H293,2)</f>
        <v>0</v>
      </c>
      <c r="S293" s="70"/>
      <c r="T293" s="192">
        <f>S293*H293</f>
        <v>0</v>
      </c>
      <c r="U293" s="192">
        <v>0</v>
      </c>
      <c r="V293" s="192">
        <f>U293*H293</f>
        <v>0</v>
      </c>
      <c r="W293" s="192">
        <v>0</v>
      </c>
      <c r="X293" s="192">
        <f>W293*H293</f>
        <v>0</v>
      </c>
      <c r="Y293" s="193" t="s">
        <v>1</v>
      </c>
      <c r="Z293" s="33"/>
      <c r="AA293" s="33"/>
      <c r="AB293" s="33"/>
      <c r="AC293" s="33"/>
      <c r="AD293" s="33"/>
      <c r="AE293" s="33"/>
      <c r="AR293" s="194" t="s">
        <v>152</v>
      </c>
      <c r="AT293" s="194" t="s">
        <v>140</v>
      </c>
      <c r="AU293" s="194" t="s">
        <v>79</v>
      </c>
      <c r="AY293" s="14" t="s">
        <v>146</v>
      </c>
      <c r="BE293" s="114">
        <f>IF(O293="základní",K293,0)</f>
        <v>0</v>
      </c>
      <c r="BF293" s="114">
        <f>IF(O293="snížená",K293,0)</f>
        <v>0</v>
      </c>
      <c r="BG293" s="114">
        <f>IF(O293="zákl. přenesená",K293,0)</f>
        <v>0</v>
      </c>
      <c r="BH293" s="114">
        <f>IF(O293="sníž. přenesená",K293,0)</f>
        <v>0</v>
      </c>
      <c r="BI293" s="114">
        <f>IF(O293="nulová",K293,0)</f>
        <v>0</v>
      </c>
      <c r="BJ293" s="14" t="s">
        <v>87</v>
      </c>
      <c r="BK293" s="114">
        <f>ROUND(P293*H293,2)</f>
        <v>0</v>
      </c>
      <c r="BL293" s="14" t="s">
        <v>152</v>
      </c>
      <c r="BM293" s="194" t="s">
        <v>475</v>
      </c>
    </row>
    <row r="294" spans="1:65" s="2" customFormat="1" ht="19.5">
      <c r="A294" s="33"/>
      <c r="B294" s="34"/>
      <c r="C294" s="35"/>
      <c r="D294" s="195" t="s">
        <v>149</v>
      </c>
      <c r="E294" s="35"/>
      <c r="F294" s="196" t="s">
        <v>474</v>
      </c>
      <c r="G294" s="35"/>
      <c r="H294" s="35"/>
      <c r="I294" s="166"/>
      <c r="J294" s="166"/>
      <c r="K294" s="35"/>
      <c r="L294" s="35"/>
      <c r="M294" s="36"/>
      <c r="N294" s="197"/>
      <c r="O294" s="198"/>
      <c r="P294" s="70"/>
      <c r="Q294" s="70"/>
      <c r="R294" s="70"/>
      <c r="S294" s="70"/>
      <c r="T294" s="70"/>
      <c r="U294" s="70"/>
      <c r="V294" s="70"/>
      <c r="W294" s="70"/>
      <c r="X294" s="70"/>
      <c r="Y294" s="71"/>
      <c r="Z294" s="33"/>
      <c r="AA294" s="33"/>
      <c r="AB294" s="33"/>
      <c r="AC294" s="33"/>
      <c r="AD294" s="33"/>
      <c r="AE294" s="33"/>
      <c r="AT294" s="14" t="s">
        <v>149</v>
      </c>
      <c r="AU294" s="14" t="s">
        <v>79</v>
      </c>
    </row>
    <row r="295" spans="1:65" s="2" customFormat="1" ht="49.15" customHeight="1">
      <c r="A295" s="33"/>
      <c r="B295" s="34"/>
      <c r="C295" s="180" t="s">
        <v>476</v>
      </c>
      <c r="D295" s="180" t="s">
        <v>140</v>
      </c>
      <c r="E295" s="181" t="s">
        <v>477</v>
      </c>
      <c r="F295" s="182" t="s">
        <v>478</v>
      </c>
      <c r="G295" s="183" t="s">
        <v>143</v>
      </c>
      <c r="H295" s="184">
        <v>1</v>
      </c>
      <c r="I295" s="185"/>
      <c r="J295" s="186"/>
      <c r="K295" s="187">
        <f>ROUND(P295*H295,2)</f>
        <v>0</v>
      </c>
      <c r="L295" s="182" t="s">
        <v>144</v>
      </c>
      <c r="M295" s="188"/>
      <c r="N295" s="189" t="s">
        <v>1</v>
      </c>
      <c r="O295" s="190" t="s">
        <v>42</v>
      </c>
      <c r="P295" s="191">
        <f>I295+J295</f>
        <v>0</v>
      </c>
      <c r="Q295" s="191">
        <f>ROUND(I295*H295,2)</f>
        <v>0</v>
      </c>
      <c r="R295" s="191">
        <f>ROUND(J295*H295,2)</f>
        <v>0</v>
      </c>
      <c r="S295" s="70"/>
      <c r="T295" s="192">
        <f>S295*H295</f>
        <v>0</v>
      </c>
      <c r="U295" s="192">
        <v>0</v>
      </c>
      <c r="V295" s="192">
        <f>U295*H295</f>
        <v>0</v>
      </c>
      <c r="W295" s="192">
        <v>0</v>
      </c>
      <c r="X295" s="192">
        <f>W295*H295</f>
        <v>0</v>
      </c>
      <c r="Y295" s="193" t="s">
        <v>1</v>
      </c>
      <c r="Z295" s="33"/>
      <c r="AA295" s="33"/>
      <c r="AB295" s="33"/>
      <c r="AC295" s="33"/>
      <c r="AD295" s="33"/>
      <c r="AE295" s="33"/>
      <c r="AR295" s="194" t="s">
        <v>152</v>
      </c>
      <c r="AT295" s="194" t="s">
        <v>140</v>
      </c>
      <c r="AU295" s="194" t="s">
        <v>79</v>
      </c>
      <c r="AY295" s="14" t="s">
        <v>146</v>
      </c>
      <c r="BE295" s="114">
        <f>IF(O295="základní",K295,0)</f>
        <v>0</v>
      </c>
      <c r="BF295" s="114">
        <f>IF(O295="snížená",K295,0)</f>
        <v>0</v>
      </c>
      <c r="BG295" s="114">
        <f>IF(O295="zákl. přenesená",K295,0)</f>
        <v>0</v>
      </c>
      <c r="BH295" s="114">
        <f>IF(O295="sníž. přenesená",K295,0)</f>
        <v>0</v>
      </c>
      <c r="BI295" s="114">
        <f>IF(O295="nulová",K295,0)</f>
        <v>0</v>
      </c>
      <c r="BJ295" s="14" t="s">
        <v>87</v>
      </c>
      <c r="BK295" s="114">
        <f>ROUND(P295*H295,2)</f>
        <v>0</v>
      </c>
      <c r="BL295" s="14" t="s">
        <v>152</v>
      </c>
      <c r="BM295" s="194" t="s">
        <v>479</v>
      </c>
    </row>
    <row r="296" spans="1:65" s="2" customFormat="1" ht="29.25">
      <c r="A296" s="33"/>
      <c r="B296" s="34"/>
      <c r="C296" s="35"/>
      <c r="D296" s="195" t="s">
        <v>149</v>
      </c>
      <c r="E296" s="35"/>
      <c r="F296" s="196" t="s">
        <v>478</v>
      </c>
      <c r="G296" s="35"/>
      <c r="H296" s="35"/>
      <c r="I296" s="166"/>
      <c r="J296" s="166"/>
      <c r="K296" s="35"/>
      <c r="L296" s="35"/>
      <c r="M296" s="36"/>
      <c r="N296" s="197"/>
      <c r="O296" s="198"/>
      <c r="P296" s="70"/>
      <c r="Q296" s="70"/>
      <c r="R296" s="70"/>
      <c r="S296" s="70"/>
      <c r="T296" s="70"/>
      <c r="U296" s="70"/>
      <c r="V296" s="70"/>
      <c r="W296" s="70"/>
      <c r="X296" s="70"/>
      <c r="Y296" s="71"/>
      <c r="Z296" s="33"/>
      <c r="AA296" s="33"/>
      <c r="AB296" s="33"/>
      <c r="AC296" s="33"/>
      <c r="AD296" s="33"/>
      <c r="AE296" s="33"/>
      <c r="AT296" s="14" t="s">
        <v>149</v>
      </c>
      <c r="AU296" s="14" t="s">
        <v>79</v>
      </c>
    </row>
    <row r="297" spans="1:65" s="2" customFormat="1" ht="49.15" customHeight="1">
      <c r="A297" s="33"/>
      <c r="B297" s="34"/>
      <c r="C297" s="180" t="s">
        <v>480</v>
      </c>
      <c r="D297" s="180" t="s">
        <v>140</v>
      </c>
      <c r="E297" s="181" t="s">
        <v>481</v>
      </c>
      <c r="F297" s="182" t="s">
        <v>482</v>
      </c>
      <c r="G297" s="183" t="s">
        <v>143</v>
      </c>
      <c r="H297" s="184">
        <v>1</v>
      </c>
      <c r="I297" s="185"/>
      <c r="J297" s="186"/>
      <c r="K297" s="187">
        <f>ROUND(P297*H297,2)</f>
        <v>0</v>
      </c>
      <c r="L297" s="182" t="s">
        <v>144</v>
      </c>
      <c r="M297" s="188"/>
      <c r="N297" s="189" t="s">
        <v>1</v>
      </c>
      <c r="O297" s="190" t="s">
        <v>42</v>
      </c>
      <c r="P297" s="191">
        <f>I297+J297</f>
        <v>0</v>
      </c>
      <c r="Q297" s="191">
        <f>ROUND(I297*H297,2)</f>
        <v>0</v>
      </c>
      <c r="R297" s="191">
        <f>ROUND(J297*H297,2)</f>
        <v>0</v>
      </c>
      <c r="S297" s="70"/>
      <c r="T297" s="192">
        <f>S297*H297</f>
        <v>0</v>
      </c>
      <c r="U297" s="192">
        <v>0</v>
      </c>
      <c r="V297" s="192">
        <f>U297*H297</f>
        <v>0</v>
      </c>
      <c r="W297" s="192">
        <v>0</v>
      </c>
      <c r="X297" s="192">
        <f>W297*H297</f>
        <v>0</v>
      </c>
      <c r="Y297" s="193" t="s">
        <v>1</v>
      </c>
      <c r="Z297" s="33"/>
      <c r="AA297" s="33"/>
      <c r="AB297" s="33"/>
      <c r="AC297" s="33"/>
      <c r="AD297" s="33"/>
      <c r="AE297" s="33"/>
      <c r="AR297" s="194" t="s">
        <v>152</v>
      </c>
      <c r="AT297" s="194" t="s">
        <v>140</v>
      </c>
      <c r="AU297" s="194" t="s">
        <v>79</v>
      </c>
      <c r="AY297" s="14" t="s">
        <v>146</v>
      </c>
      <c r="BE297" s="114">
        <f>IF(O297="základní",K297,0)</f>
        <v>0</v>
      </c>
      <c r="BF297" s="114">
        <f>IF(O297="snížená",K297,0)</f>
        <v>0</v>
      </c>
      <c r="BG297" s="114">
        <f>IF(O297="zákl. přenesená",K297,0)</f>
        <v>0</v>
      </c>
      <c r="BH297" s="114">
        <f>IF(O297="sníž. přenesená",K297,0)</f>
        <v>0</v>
      </c>
      <c r="BI297" s="114">
        <f>IF(O297="nulová",K297,0)</f>
        <v>0</v>
      </c>
      <c r="BJ297" s="14" t="s">
        <v>87</v>
      </c>
      <c r="BK297" s="114">
        <f>ROUND(P297*H297,2)</f>
        <v>0</v>
      </c>
      <c r="BL297" s="14" t="s">
        <v>152</v>
      </c>
      <c r="BM297" s="194" t="s">
        <v>483</v>
      </c>
    </row>
    <row r="298" spans="1:65" s="2" customFormat="1" ht="29.25">
      <c r="A298" s="33"/>
      <c r="B298" s="34"/>
      <c r="C298" s="35"/>
      <c r="D298" s="195" t="s">
        <v>149</v>
      </c>
      <c r="E298" s="35"/>
      <c r="F298" s="196" t="s">
        <v>482</v>
      </c>
      <c r="G298" s="35"/>
      <c r="H298" s="35"/>
      <c r="I298" s="166"/>
      <c r="J298" s="166"/>
      <c r="K298" s="35"/>
      <c r="L298" s="35"/>
      <c r="M298" s="36"/>
      <c r="N298" s="197"/>
      <c r="O298" s="198"/>
      <c r="P298" s="70"/>
      <c r="Q298" s="70"/>
      <c r="R298" s="70"/>
      <c r="S298" s="70"/>
      <c r="T298" s="70"/>
      <c r="U298" s="70"/>
      <c r="V298" s="70"/>
      <c r="W298" s="70"/>
      <c r="X298" s="70"/>
      <c r="Y298" s="71"/>
      <c r="Z298" s="33"/>
      <c r="AA298" s="33"/>
      <c r="AB298" s="33"/>
      <c r="AC298" s="33"/>
      <c r="AD298" s="33"/>
      <c r="AE298" s="33"/>
      <c r="AT298" s="14" t="s">
        <v>149</v>
      </c>
      <c r="AU298" s="14" t="s">
        <v>79</v>
      </c>
    </row>
    <row r="299" spans="1:65" s="2" customFormat="1" ht="62.65" customHeight="1">
      <c r="A299" s="33"/>
      <c r="B299" s="34"/>
      <c r="C299" s="180" t="s">
        <v>484</v>
      </c>
      <c r="D299" s="180" t="s">
        <v>140</v>
      </c>
      <c r="E299" s="181" t="s">
        <v>485</v>
      </c>
      <c r="F299" s="182" t="s">
        <v>486</v>
      </c>
      <c r="G299" s="183" t="s">
        <v>143</v>
      </c>
      <c r="H299" s="184">
        <v>1</v>
      </c>
      <c r="I299" s="185"/>
      <c r="J299" s="186"/>
      <c r="K299" s="187">
        <f>ROUND(P299*H299,2)</f>
        <v>0</v>
      </c>
      <c r="L299" s="182" t="s">
        <v>144</v>
      </c>
      <c r="M299" s="188"/>
      <c r="N299" s="189" t="s">
        <v>1</v>
      </c>
      <c r="O299" s="190" t="s">
        <v>42</v>
      </c>
      <c r="P299" s="191">
        <f>I299+J299</f>
        <v>0</v>
      </c>
      <c r="Q299" s="191">
        <f>ROUND(I299*H299,2)</f>
        <v>0</v>
      </c>
      <c r="R299" s="191">
        <f>ROUND(J299*H299,2)</f>
        <v>0</v>
      </c>
      <c r="S299" s="70"/>
      <c r="T299" s="192">
        <f>S299*H299</f>
        <v>0</v>
      </c>
      <c r="U299" s="192">
        <v>0</v>
      </c>
      <c r="V299" s="192">
        <f>U299*H299</f>
        <v>0</v>
      </c>
      <c r="W299" s="192">
        <v>0</v>
      </c>
      <c r="X299" s="192">
        <f>W299*H299</f>
        <v>0</v>
      </c>
      <c r="Y299" s="193" t="s">
        <v>1</v>
      </c>
      <c r="Z299" s="33"/>
      <c r="AA299" s="33"/>
      <c r="AB299" s="33"/>
      <c r="AC299" s="33"/>
      <c r="AD299" s="33"/>
      <c r="AE299" s="33"/>
      <c r="AR299" s="194" t="s">
        <v>152</v>
      </c>
      <c r="AT299" s="194" t="s">
        <v>140</v>
      </c>
      <c r="AU299" s="194" t="s">
        <v>79</v>
      </c>
      <c r="AY299" s="14" t="s">
        <v>146</v>
      </c>
      <c r="BE299" s="114">
        <f>IF(O299="základní",K299,0)</f>
        <v>0</v>
      </c>
      <c r="BF299" s="114">
        <f>IF(O299="snížená",K299,0)</f>
        <v>0</v>
      </c>
      <c r="BG299" s="114">
        <f>IF(O299="zákl. přenesená",K299,0)</f>
        <v>0</v>
      </c>
      <c r="BH299" s="114">
        <f>IF(O299="sníž. přenesená",K299,0)</f>
        <v>0</v>
      </c>
      <c r="BI299" s="114">
        <f>IF(O299="nulová",K299,0)</f>
        <v>0</v>
      </c>
      <c r="BJ299" s="14" t="s">
        <v>87</v>
      </c>
      <c r="BK299" s="114">
        <f>ROUND(P299*H299,2)</f>
        <v>0</v>
      </c>
      <c r="BL299" s="14" t="s">
        <v>152</v>
      </c>
      <c r="BM299" s="194" t="s">
        <v>487</v>
      </c>
    </row>
    <row r="300" spans="1:65" s="2" customFormat="1" ht="39">
      <c r="A300" s="33"/>
      <c r="B300" s="34"/>
      <c r="C300" s="35"/>
      <c r="D300" s="195" t="s">
        <v>149</v>
      </c>
      <c r="E300" s="35"/>
      <c r="F300" s="196" t="s">
        <v>486</v>
      </c>
      <c r="G300" s="35"/>
      <c r="H300" s="35"/>
      <c r="I300" s="166"/>
      <c r="J300" s="166"/>
      <c r="K300" s="35"/>
      <c r="L300" s="35"/>
      <c r="M300" s="36"/>
      <c r="N300" s="197"/>
      <c r="O300" s="198"/>
      <c r="P300" s="70"/>
      <c r="Q300" s="70"/>
      <c r="R300" s="70"/>
      <c r="S300" s="70"/>
      <c r="T300" s="70"/>
      <c r="U300" s="70"/>
      <c r="V300" s="70"/>
      <c r="W300" s="70"/>
      <c r="X300" s="70"/>
      <c r="Y300" s="71"/>
      <c r="Z300" s="33"/>
      <c r="AA300" s="33"/>
      <c r="AB300" s="33"/>
      <c r="AC300" s="33"/>
      <c r="AD300" s="33"/>
      <c r="AE300" s="33"/>
      <c r="AT300" s="14" t="s">
        <v>149</v>
      </c>
      <c r="AU300" s="14" t="s">
        <v>79</v>
      </c>
    </row>
    <row r="301" spans="1:65" s="2" customFormat="1" ht="62.65" customHeight="1">
      <c r="A301" s="33"/>
      <c r="B301" s="34"/>
      <c r="C301" s="180" t="s">
        <v>488</v>
      </c>
      <c r="D301" s="180" t="s">
        <v>140</v>
      </c>
      <c r="E301" s="181" t="s">
        <v>489</v>
      </c>
      <c r="F301" s="182" t="s">
        <v>490</v>
      </c>
      <c r="G301" s="183" t="s">
        <v>143</v>
      </c>
      <c r="H301" s="184">
        <v>1</v>
      </c>
      <c r="I301" s="185"/>
      <c r="J301" s="186"/>
      <c r="K301" s="187">
        <f>ROUND(P301*H301,2)</f>
        <v>0</v>
      </c>
      <c r="L301" s="182" t="s">
        <v>144</v>
      </c>
      <c r="M301" s="188"/>
      <c r="N301" s="189" t="s">
        <v>1</v>
      </c>
      <c r="O301" s="190" t="s">
        <v>42</v>
      </c>
      <c r="P301" s="191">
        <f>I301+J301</f>
        <v>0</v>
      </c>
      <c r="Q301" s="191">
        <f>ROUND(I301*H301,2)</f>
        <v>0</v>
      </c>
      <c r="R301" s="191">
        <f>ROUND(J301*H301,2)</f>
        <v>0</v>
      </c>
      <c r="S301" s="70"/>
      <c r="T301" s="192">
        <f>S301*H301</f>
        <v>0</v>
      </c>
      <c r="U301" s="192">
        <v>0</v>
      </c>
      <c r="V301" s="192">
        <f>U301*H301</f>
        <v>0</v>
      </c>
      <c r="W301" s="192">
        <v>0</v>
      </c>
      <c r="X301" s="192">
        <f>W301*H301</f>
        <v>0</v>
      </c>
      <c r="Y301" s="193" t="s">
        <v>1</v>
      </c>
      <c r="Z301" s="33"/>
      <c r="AA301" s="33"/>
      <c r="AB301" s="33"/>
      <c r="AC301" s="33"/>
      <c r="AD301" s="33"/>
      <c r="AE301" s="33"/>
      <c r="AR301" s="194" t="s">
        <v>152</v>
      </c>
      <c r="AT301" s="194" t="s">
        <v>140</v>
      </c>
      <c r="AU301" s="194" t="s">
        <v>79</v>
      </c>
      <c r="AY301" s="14" t="s">
        <v>146</v>
      </c>
      <c r="BE301" s="114">
        <f>IF(O301="základní",K301,0)</f>
        <v>0</v>
      </c>
      <c r="BF301" s="114">
        <f>IF(O301="snížená",K301,0)</f>
        <v>0</v>
      </c>
      <c r="BG301" s="114">
        <f>IF(O301="zákl. přenesená",K301,0)</f>
        <v>0</v>
      </c>
      <c r="BH301" s="114">
        <f>IF(O301="sníž. přenesená",K301,0)</f>
        <v>0</v>
      </c>
      <c r="BI301" s="114">
        <f>IF(O301="nulová",K301,0)</f>
        <v>0</v>
      </c>
      <c r="BJ301" s="14" t="s">
        <v>87</v>
      </c>
      <c r="BK301" s="114">
        <f>ROUND(P301*H301,2)</f>
        <v>0</v>
      </c>
      <c r="BL301" s="14" t="s">
        <v>152</v>
      </c>
      <c r="BM301" s="194" t="s">
        <v>491</v>
      </c>
    </row>
    <row r="302" spans="1:65" s="2" customFormat="1" ht="39">
      <c r="A302" s="33"/>
      <c r="B302" s="34"/>
      <c r="C302" s="35"/>
      <c r="D302" s="195" t="s">
        <v>149</v>
      </c>
      <c r="E302" s="35"/>
      <c r="F302" s="196" t="s">
        <v>490</v>
      </c>
      <c r="G302" s="35"/>
      <c r="H302" s="35"/>
      <c r="I302" s="166"/>
      <c r="J302" s="166"/>
      <c r="K302" s="35"/>
      <c r="L302" s="35"/>
      <c r="M302" s="36"/>
      <c r="N302" s="197"/>
      <c r="O302" s="198"/>
      <c r="P302" s="70"/>
      <c r="Q302" s="70"/>
      <c r="R302" s="70"/>
      <c r="S302" s="70"/>
      <c r="T302" s="70"/>
      <c r="U302" s="70"/>
      <c r="V302" s="70"/>
      <c r="W302" s="70"/>
      <c r="X302" s="70"/>
      <c r="Y302" s="71"/>
      <c r="Z302" s="33"/>
      <c r="AA302" s="33"/>
      <c r="AB302" s="33"/>
      <c r="AC302" s="33"/>
      <c r="AD302" s="33"/>
      <c r="AE302" s="33"/>
      <c r="AT302" s="14" t="s">
        <v>149</v>
      </c>
      <c r="AU302" s="14" t="s">
        <v>79</v>
      </c>
    </row>
    <row r="303" spans="1:65" s="2" customFormat="1" ht="37.9" customHeight="1">
      <c r="A303" s="33"/>
      <c r="B303" s="34"/>
      <c r="C303" s="180" t="s">
        <v>492</v>
      </c>
      <c r="D303" s="180" t="s">
        <v>140</v>
      </c>
      <c r="E303" s="181" t="s">
        <v>493</v>
      </c>
      <c r="F303" s="182" t="s">
        <v>494</v>
      </c>
      <c r="G303" s="183" t="s">
        <v>143</v>
      </c>
      <c r="H303" s="184">
        <v>1</v>
      </c>
      <c r="I303" s="185"/>
      <c r="J303" s="186"/>
      <c r="K303" s="187">
        <f>ROUND(P303*H303,2)</f>
        <v>0</v>
      </c>
      <c r="L303" s="182" t="s">
        <v>144</v>
      </c>
      <c r="M303" s="188"/>
      <c r="N303" s="189" t="s">
        <v>1</v>
      </c>
      <c r="O303" s="190" t="s">
        <v>42</v>
      </c>
      <c r="P303" s="191">
        <f>I303+J303</f>
        <v>0</v>
      </c>
      <c r="Q303" s="191">
        <f>ROUND(I303*H303,2)</f>
        <v>0</v>
      </c>
      <c r="R303" s="191">
        <f>ROUND(J303*H303,2)</f>
        <v>0</v>
      </c>
      <c r="S303" s="70"/>
      <c r="T303" s="192">
        <f>S303*H303</f>
        <v>0</v>
      </c>
      <c r="U303" s="192">
        <v>0</v>
      </c>
      <c r="V303" s="192">
        <f>U303*H303</f>
        <v>0</v>
      </c>
      <c r="W303" s="192">
        <v>0</v>
      </c>
      <c r="X303" s="192">
        <f>W303*H303</f>
        <v>0</v>
      </c>
      <c r="Y303" s="193" t="s">
        <v>1</v>
      </c>
      <c r="Z303" s="33"/>
      <c r="AA303" s="33"/>
      <c r="AB303" s="33"/>
      <c r="AC303" s="33"/>
      <c r="AD303" s="33"/>
      <c r="AE303" s="33"/>
      <c r="AR303" s="194" t="s">
        <v>152</v>
      </c>
      <c r="AT303" s="194" t="s">
        <v>140</v>
      </c>
      <c r="AU303" s="194" t="s">
        <v>79</v>
      </c>
      <c r="AY303" s="14" t="s">
        <v>146</v>
      </c>
      <c r="BE303" s="114">
        <f>IF(O303="základní",K303,0)</f>
        <v>0</v>
      </c>
      <c r="BF303" s="114">
        <f>IF(O303="snížená",K303,0)</f>
        <v>0</v>
      </c>
      <c r="BG303" s="114">
        <f>IF(O303="zákl. přenesená",K303,0)</f>
        <v>0</v>
      </c>
      <c r="BH303" s="114">
        <f>IF(O303="sníž. přenesená",K303,0)</f>
        <v>0</v>
      </c>
      <c r="BI303" s="114">
        <f>IF(O303="nulová",K303,0)</f>
        <v>0</v>
      </c>
      <c r="BJ303" s="14" t="s">
        <v>87</v>
      </c>
      <c r="BK303" s="114">
        <f>ROUND(P303*H303,2)</f>
        <v>0</v>
      </c>
      <c r="BL303" s="14" t="s">
        <v>152</v>
      </c>
      <c r="BM303" s="194" t="s">
        <v>495</v>
      </c>
    </row>
    <row r="304" spans="1:65" s="2" customFormat="1" ht="19.5">
      <c r="A304" s="33"/>
      <c r="B304" s="34"/>
      <c r="C304" s="35"/>
      <c r="D304" s="195" t="s">
        <v>149</v>
      </c>
      <c r="E304" s="35"/>
      <c r="F304" s="196" t="s">
        <v>494</v>
      </c>
      <c r="G304" s="35"/>
      <c r="H304" s="35"/>
      <c r="I304" s="166"/>
      <c r="J304" s="166"/>
      <c r="K304" s="35"/>
      <c r="L304" s="35"/>
      <c r="M304" s="36"/>
      <c r="N304" s="197"/>
      <c r="O304" s="198"/>
      <c r="P304" s="70"/>
      <c r="Q304" s="70"/>
      <c r="R304" s="70"/>
      <c r="S304" s="70"/>
      <c r="T304" s="70"/>
      <c r="U304" s="70"/>
      <c r="V304" s="70"/>
      <c r="W304" s="70"/>
      <c r="X304" s="70"/>
      <c r="Y304" s="71"/>
      <c r="Z304" s="33"/>
      <c r="AA304" s="33"/>
      <c r="AB304" s="33"/>
      <c r="AC304" s="33"/>
      <c r="AD304" s="33"/>
      <c r="AE304" s="33"/>
      <c r="AT304" s="14" t="s">
        <v>149</v>
      </c>
      <c r="AU304" s="14" t="s">
        <v>79</v>
      </c>
    </row>
    <row r="305" spans="1:65" s="2" customFormat="1" ht="62.65" customHeight="1">
      <c r="A305" s="33"/>
      <c r="B305" s="34"/>
      <c r="C305" s="180" t="s">
        <v>496</v>
      </c>
      <c r="D305" s="180" t="s">
        <v>140</v>
      </c>
      <c r="E305" s="181" t="s">
        <v>497</v>
      </c>
      <c r="F305" s="182" t="s">
        <v>498</v>
      </c>
      <c r="G305" s="183" t="s">
        <v>143</v>
      </c>
      <c r="H305" s="184">
        <v>1</v>
      </c>
      <c r="I305" s="185"/>
      <c r="J305" s="186"/>
      <c r="K305" s="187">
        <f>ROUND(P305*H305,2)</f>
        <v>0</v>
      </c>
      <c r="L305" s="182" t="s">
        <v>144</v>
      </c>
      <c r="M305" s="188"/>
      <c r="N305" s="189" t="s">
        <v>1</v>
      </c>
      <c r="O305" s="190" t="s">
        <v>42</v>
      </c>
      <c r="P305" s="191">
        <f>I305+J305</f>
        <v>0</v>
      </c>
      <c r="Q305" s="191">
        <f>ROUND(I305*H305,2)</f>
        <v>0</v>
      </c>
      <c r="R305" s="191">
        <f>ROUND(J305*H305,2)</f>
        <v>0</v>
      </c>
      <c r="S305" s="70"/>
      <c r="T305" s="192">
        <f>S305*H305</f>
        <v>0</v>
      </c>
      <c r="U305" s="192">
        <v>0</v>
      </c>
      <c r="V305" s="192">
        <f>U305*H305</f>
        <v>0</v>
      </c>
      <c r="W305" s="192">
        <v>0</v>
      </c>
      <c r="X305" s="192">
        <f>W305*H305</f>
        <v>0</v>
      </c>
      <c r="Y305" s="193" t="s">
        <v>1</v>
      </c>
      <c r="Z305" s="33"/>
      <c r="AA305" s="33"/>
      <c r="AB305" s="33"/>
      <c r="AC305" s="33"/>
      <c r="AD305" s="33"/>
      <c r="AE305" s="33"/>
      <c r="AR305" s="194" t="s">
        <v>152</v>
      </c>
      <c r="AT305" s="194" t="s">
        <v>140</v>
      </c>
      <c r="AU305" s="194" t="s">
        <v>79</v>
      </c>
      <c r="AY305" s="14" t="s">
        <v>146</v>
      </c>
      <c r="BE305" s="114">
        <f>IF(O305="základní",K305,0)</f>
        <v>0</v>
      </c>
      <c r="BF305" s="114">
        <f>IF(O305="snížená",K305,0)</f>
        <v>0</v>
      </c>
      <c r="BG305" s="114">
        <f>IF(O305="zákl. přenesená",K305,0)</f>
        <v>0</v>
      </c>
      <c r="BH305" s="114">
        <f>IF(O305="sníž. přenesená",K305,0)</f>
        <v>0</v>
      </c>
      <c r="BI305" s="114">
        <f>IF(O305="nulová",K305,0)</f>
        <v>0</v>
      </c>
      <c r="BJ305" s="14" t="s">
        <v>87</v>
      </c>
      <c r="BK305" s="114">
        <f>ROUND(P305*H305,2)</f>
        <v>0</v>
      </c>
      <c r="BL305" s="14" t="s">
        <v>152</v>
      </c>
      <c r="BM305" s="194" t="s">
        <v>499</v>
      </c>
    </row>
    <row r="306" spans="1:65" s="2" customFormat="1" ht="39">
      <c r="A306" s="33"/>
      <c r="B306" s="34"/>
      <c r="C306" s="35"/>
      <c r="D306" s="195" t="s">
        <v>149</v>
      </c>
      <c r="E306" s="35"/>
      <c r="F306" s="196" t="s">
        <v>498</v>
      </c>
      <c r="G306" s="35"/>
      <c r="H306" s="35"/>
      <c r="I306" s="166"/>
      <c r="J306" s="166"/>
      <c r="K306" s="35"/>
      <c r="L306" s="35"/>
      <c r="M306" s="36"/>
      <c r="N306" s="197"/>
      <c r="O306" s="198"/>
      <c r="P306" s="70"/>
      <c r="Q306" s="70"/>
      <c r="R306" s="70"/>
      <c r="S306" s="70"/>
      <c r="T306" s="70"/>
      <c r="U306" s="70"/>
      <c r="V306" s="70"/>
      <c r="W306" s="70"/>
      <c r="X306" s="70"/>
      <c r="Y306" s="71"/>
      <c r="Z306" s="33"/>
      <c r="AA306" s="33"/>
      <c r="AB306" s="33"/>
      <c r="AC306" s="33"/>
      <c r="AD306" s="33"/>
      <c r="AE306" s="33"/>
      <c r="AT306" s="14" t="s">
        <v>149</v>
      </c>
      <c r="AU306" s="14" t="s">
        <v>79</v>
      </c>
    </row>
    <row r="307" spans="1:65" s="2" customFormat="1" ht="49.15" customHeight="1">
      <c r="A307" s="33"/>
      <c r="B307" s="34"/>
      <c r="C307" s="180" t="s">
        <v>500</v>
      </c>
      <c r="D307" s="180" t="s">
        <v>140</v>
      </c>
      <c r="E307" s="181" t="s">
        <v>501</v>
      </c>
      <c r="F307" s="182" t="s">
        <v>502</v>
      </c>
      <c r="G307" s="183" t="s">
        <v>143</v>
      </c>
      <c r="H307" s="184">
        <v>1</v>
      </c>
      <c r="I307" s="185"/>
      <c r="J307" s="186"/>
      <c r="K307" s="187">
        <f>ROUND(P307*H307,2)</f>
        <v>0</v>
      </c>
      <c r="L307" s="182" t="s">
        <v>144</v>
      </c>
      <c r="M307" s="188"/>
      <c r="N307" s="189" t="s">
        <v>1</v>
      </c>
      <c r="O307" s="190" t="s">
        <v>42</v>
      </c>
      <c r="P307" s="191">
        <f>I307+J307</f>
        <v>0</v>
      </c>
      <c r="Q307" s="191">
        <f>ROUND(I307*H307,2)</f>
        <v>0</v>
      </c>
      <c r="R307" s="191">
        <f>ROUND(J307*H307,2)</f>
        <v>0</v>
      </c>
      <c r="S307" s="70"/>
      <c r="T307" s="192">
        <f>S307*H307</f>
        <v>0</v>
      </c>
      <c r="U307" s="192">
        <v>0</v>
      </c>
      <c r="V307" s="192">
        <f>U307*H307</f>
        <v>0</v>
      </c>
      <c r="W307" s="192">
        <v>0</v>
      </c>
      <c r="X307" s="192">
        <f>W307*H307</f>
        <v>0</v>
      </c>
      <c r="Y307" s="193" t="s">
        <v>1</v>
      </c>
      <c r="Z307" s="33"/>
      <c r="AA307" s="33"/>
      <c r="AB307" s="33"/>
      <c r="AC307" s="33"/>
      <c r="AD307" s="33"/>
      <c r="AE307" s="33"/>
      <c r="AR307" s="194" t="s">
        <v>152</v>
      </c>
      <c r="AT307" s="194" t="s">
        <v>140</v>
      </c>
      <c r="AU307" s="194" t="s">
        <v>79</v>
      </c>
      <c r="AY307" s="14" t="s">
        <v>146</v>
      </c>
      <c r="BE307" s="114">
        <f>IF(O307="základní",K307,0)</f>
        <v>0</v>
      </c>
      <c r="BF307" s="114">
        <f>IF(O307="snížená",K307,0)</f>
        <v>0</v>
      </c>
      <c r="BG307" s="114">
        <f>IF(O307="zákl. přenesená",K307,0)</f>
        <v>0</v>
      </c>
      <c r="BH307" s="114">
        <f>IF(O307="sníž. přenesená",K307,0)</f>
        <v>0</v>
      </c>
      <c r="BI307" s="114">
        <f>IF(O307="nulová",K307,0)</f>
        <v>0</v>
      </c>
      <c r="BJ307" s="14" t="s">
        <v>87</v>
      </c>
      <c r="BK307" s="114">
        <f>ROUND(P307*H307,2)</f>
        <v>0</v>
      </c>
      <c r="BL307" s="14" t="s">
        <v>152</v>
      </c>
      <c r="BM307" s="194" t="s">
        <v>503</v>
      </c>
    </row>
    <row r="308" spans="1:65" s="2" customFormat="1" ht="29.25">
      <c r="A308" s="33"/>
      <c r="B308" s="34"/>
      <c r="C308" s="35"/>
      <c r="D308" s="195" t="s">
        <v>149</v>
      </c>
      <c r="E308" s="35"/>
      <c r="F308" s="196" t="s">
        <v>502</v>
      </c>
      <c r="G308" s="35"/>
      <c r="H308" s="35"/>
      <c r="I308" s="166"/>
      <c r="J308" s="166"/>
      <c r="K308" s="35"/>
      <c r="L308" s="35"/>
      <c r="M308" s="36"/>
      <c r="N308" s="197"/>
      <c r="O308" s="198"/>
      <c r="P308" s="70"/>
      <c r="Q308" s="70"/>
      <c r="R308" s="70"/>
      <c r="S308" s="70"/>
      <c r="T308" s="70"/>
      <c r="U308" s="70"/>
      <c r="V308" s="70"/>
      <c r="W308" s="70"/>
      <c r="X308" s="70"/>
      <c r="Y308" s="71"/>
      <c r="Z308" s="33"/>
      <c r="AA308" s="33"/>
      <c r="AB308" s="33"/>
      <c r="AC308" s="33"/>
      <c r="AD308" s="33"/>
      <c r="AE308" s="33"/>
      <c r="AT308" s="14" t="s">
        <v>149</v>
      </c>
      <c r="AU308" s="14" t="s">
        <v>79</v>
      </c>
    </row>
    <row r="309" spans="1:65" s="2" customFormat="1" ht="62.65" customHeight="1">
      <c r="A309" s="33"/>
      <c r="B309" s="34"/>
      <c r="C309" s="180" t="s">
        <v>504</v>
      </c>
      <c r="D309" s="180" t="s">
        <v>140</v>
      </c>
      <c r="E309" s="181" t="s">
        <v>505</v>
      </c>
      <c r="F309" s="182" t="s">
        <v>506</v>
      </c>
      <c r="G309" s="183" t="s">
        <v>143</v>
      </c>
      <c r="H309" s="184">
        <v>1</v>
      </c>
      <c r="I309" s="185"/>
      <c r="J309" s="186"/>
      <c r="K309" s="187">
        <f>ROUND(P309*H309,2)</f>
        <v>0</v>
      </c>
      <c r="L309" s="182" t="s">
        <v>144</v>
      </c>
      <c r="M309" s="188"/>
      <c r="N309" s="189" t="s">
        <v>1</v>
      </c>
      <c r="O309" s="190" t="s">
        <v>42</v>
      </c>
      <c r="P309" s="191">
        <f>I309+J309</f>
        <v>0</v>
      </c>
      <c r="Q309" s="191">
        <f>ROUND(I309*H309,2)</f>
        <v>0</v>
      </c>
      <c r="R309" s="191">
        <f>ROUND(J309*H309,2)</f>
        <v>0</v>
      </c>
      <c r="S309" s="70"/>
      <c r="T309" s="192">
        <f>S309*H309</f>
        <v>0</v>
      </c>
      <c r="U309" s="192">
        <v>0</v>
      </c>
      <c r="V309" s="192">
        <f>U309*H309</f>
        <v>0</v>
      </c>
      <c r="W309" s="192">
        <v>0</v>
      </c>
      <c r="X309" s="192">
        <f>W309*H309</f>
        <v>0</v>
      </c>
      <c r="Y309" s="193" t="s">
        <v>1</v>
      </c>
      <c r="Z309" s="33"/>
      <c r="AA309" s="33"/>
      <c r="AB309" s="33"/>
      <c r="AC309" s="33"/>
      <c r="AD309" s="33"/>
      <c r="AE309" s="33"/>
      <c r="AR309" s="194" t="s">
        <v>152</v>
      </c>
      <c r="AT309" s="194" t="s">
        <v>140</v>
      </c>
      <c r="AU309" s="194" t="s">
        <v>79</v>
      </c>
      <c r="AY309" s="14" t="s">
        <v>146</v>
      </c>
      <c r="BE309" s="114">
        <f>IF(O309="základní",K309,0)</f>
        <v>0</v>
      </c>
      <c r="BF309" s="114">
        <f>IF(O309="snížená",K309,0)</f>
        <v>0</v>
      </c>
      <c r="BG309" s="114">
        <f>IF(O309="zákl. přenesená",K309,0)</f>
        <v>0</v>
      </c>
      <c r="BH309" s="114">
        <f>IF(O309="sníž. přenesená",K309,0)</f>
        <v>0</v>
      </c>
      <c r="BI309" s="114">
        <f>IF(O309="nulová",K309,0)</f>
        <v>0</v>
      </c>
      <c r="BJ309" s="14" t="s">
        <v>87</v>
      </c>
      <c r="BK309" s="114">
        <f>ROUND(P309*H309,2)</f>
        <v>0</v>
      </c>
      <c r="BL309" s="14" t="s">
        <v>152</v>
      </c>
      <c r="BM309" s="194" t="s">
        <v>507</v>
      </c>
    </row>
    <row r="310" spans="1:65" s="2" customFormat="1" ht="39">
      <c r="A310" s="33"/>
      <c r="B310" s="34"/>
      <c r="C310" s="35"/>
      <c r="D310" s="195" t="s">
        <v>149</v>
      </c>
      <c r="E310" s="35"/>
      <c r="F310" s="196" t="s">
        <v>506</v>
      </c>
      <c r="G310" s="35"/>
      <c r="H310" s="35"/>
      <c r="I310" s="166"/>
      <c r="J310" s="166"/>
      <c r="K310" s="35"/>
      <c r="L310" s="35"/>
      <c r="M310" s="36"/>
      <c r="N310" s="197"/>
      <c r="O310" s="198"/>
      <c r="P310" s="70"/>
      <c r="Q310" s="70"/>
      <c r="R310" s="70"/>
      <c r="S310" s="70"/>
      <c r="T310" s="70"/>
      <c r="U310" s="70"/>
      <c r="V310" s="70"/>
      <c r="W310" s="70"/>
      <c r="X310" s="70"/>
      <c r="Y310" s="71"/>
      <c r="Z310" s="33"/>
      <c r="AA310" s="33"/>
      <c r="AB310" s="33"/>
      <c r="AC310" s="33"/>
      <c r="AD310" s="33"/>
      <c r="AE310" s="33"/>
      <c r="AT310" s="14" t="s">
        <v>149</v>
      </c>
      <c r="AU310" s="14" t="s">
        <v>79</v>
      </c>
    </row>
    <row r="311" spans="1:65" s="2" customFormat="1" ht="49.15" customHeight="1">
      <c r="A311" s="33"/>
      <c r="B311" s="34"/>
      <c r="C311" s="180" t="s">
        <v>508</v>
      </c>
      <c r="D311" s="180" t="s">
        <v>140</v>
      </c>
      <c r="E311" s="181" t="s">
        <v>509</v>
      </c>
      <c r="F311" s="182" t="s">
        <v>510</v>
      </c>
      <c r="G311" s="183" t="s">
        <v>143</v>
      </c>
      <c r="H311" s="184">
        <v>1</v>
      </c>
      <c r="I311" s="185"/>
      <c r="J311" s="186"/>
      <c r="K311" s="187">
        <f>ROUND(P311*H311,2)</f>
        <v>0</v>
      </c>
      <c r="L311" s="182" t="s">
        <v>144</v>
      </c>
      <c r="M311" s="188"/>
      <c r="N311" s="189" t="s">
        <v>1</v>
      </c>
      <c r="O311" s="190" t="s">
        <v>42</v>
      </c>
      <c r="P311" s="191">
        <f>I311+J311</f>
        <v>0</v>
      </c>
      <c r="Q311" s="191">
        <f>ROUND(I311*H311,2)</f>
        <v>0</v>
      </c>
      <c r="R311" s="191">
        <f>ROUND(J311*H311,2)</f>
        <v>0</v>
      </c>
      <c r="S311" s="70"/>
      <c r="T311" s="192">
        <f>S311*H311</f>
        <v>0</v>
      </c>
      <c r="U311" s="192">
        <v>0</v>
      </c>
      <c r="V311" s="192">
        <f>U311*H311</f>
        <v>0</v>
      </c>
      <c r="W311" s="192">
        <v>0</v>
      </c>
      <c r="X311" s="192">
        <f>W311*H311</f>
        <v>0</v>
      </c>
      <c r="Y311" s="193" t="s">
        <v>1</v>
      </c>
      <c r="Z311" s="33"/>
      <c r="AA311" s="33"/>
      <c r="AB311" s="33"/>
      <c r="AC311" s="33"/>
      <c r="AD311" s="33"/>
      <c r="AE311" s="33"/>
      <c r="AR311" s="194" t="s">
        <v>152</v>
      </c>
      <c r="AT311" s="194" t="s">
        <v>140</v>
      </c>
      <c r="AU311" s="194" t="s">
        <v>79</v>
      </c>
      <c r="AY311" s="14" t="s">
        <v>146</v>
      </c>
      <c r="BE311" s="114">
        <f>IF(O311="základní",K311,0)</f>
        <v>0</v>
      </c>
      <c r="BF311" s="114">
        <f>IF(O311="snížená",K311,0)</f>
        <v>0</v>
      </c>
      <c r="BG311" s="114">
        <f>IF(O311="zákl. přenesená",K311,0)</f>
        <v>0</v>
      </c>
      <c r="BH311" s="114">
        <f>IF(O311="sníž. přenesená",K311,0)</f>
        <v>0</v>
      </c>
      <c r="BI311" s="114">
        <f>IF(O311="nulová",K311,0)</f>
        <v>0</v>
      </c>
      <c r="BJ311" s="14" t="s">
        <v>87</v>
      </c>
      <c r="BK311" s="114">
        <f>ROUND(P311*H311,2)</f>
        <v>0</v>
      </c>
      <c r="BL311" s="14" t="s">
        <v>152</v>
      </c>
      <c r="BM311" s="194" t="s">
        <v>511</v>
      </c>
    </row>
    <row r="312" spans="1:65" s="2" customFormat="1" ht="29.25">
      <c r="A312" s="33"/>
      <c r="B312" s="34"/>
      <c r="C312" s="35"/>
      <c r="D312" s="195" t="s">
        <v>149</v>
      </c>
      <c r="E312" s="35"/>
      <c r="F312" s="196" t="s">
        <v>510</v>
      </c>
      <c r="G312" s="35"/>
      <c r="H312" s="35"/>
      <c r="I312" s="166"/>
      <c r="J312" s="166"/>
      <c r="K312" s="35"/>
      <c r="L312" s="35"/>
      <c r="M312" s="36"/>
      <c r="N312" s="197"/>
      <c r="O312" s="198"/>
      <c r="P312" s="70"/>
      <c r="Q312" s="70"/>
      <c r="R312" s="70"/>
      <c r="S312" s="70"/>
      <c r="T312" s="70"/>
      <c r="U312" s="70"/>
      <c r="V312" s="70"/>
      <c r="W312" s="70"/>
      <c r="X312" s="70"/>
      <c r="Y312" s="71"/>
      <c r="Z312" s="33"/>
      <c r="AA312" s="33"/>
      <c r="AB312" s="33"/>
      <c r="AC312" s="33"/>
      <c r="AD312" s="33"/>
      <c r="AE312" s="33"/>
      <c r="AT312" s="14" t="s">
        <v>149</v>
      </c>
      <c r="AU312" s="14" t="s">
        <v>79</v>
      </c>
    </row>
    <row r="313" spans="1:65" s="2" customFormat="1" ht="37.9" customHeight="1">
      <c r="A313" s="33"/>
      <c r="B313" s="34"/>
      <c r="C313" s="180" t="s">
        <v>512</v>
      </c>
      <c r="D313" s="180" t="s">
        <v>140</v>
      </c>
      <c r="E313" s="181" t="s">
        <v>513</v>
      </c>
      <c r="F313" s="182" t="s">
        <v>514</v>
      </c>
      <c r="G313" s="183" t="s">
        <v>143</v>
      </c>
      <c r="H313" s="184">
        <v>1</v>
      </c>
      <c r="I313" s="185"/>
      <c r="J313" s="186"/>
      <c r="K313" s="187">
        <f>ROUND(P313*H313,2)</f>
        <v>0</v>
      </c>
      <c r="L313" s="182" t="s">
        <v>144</v>
      </c>
      <c r="M313" s="188"/>
      <c r="N313" s="189" t="s">
        <v>1</v>
      </c>
      <c r="O313" s="190" t="s">
        <v>42</v>
      </c>
      <c r="P313" s="191">
        <f>I313+J313</f>
        <v>0</v>
      </c>
      <c r="Q313" s="191">
        <f>ROUND(I313*H313,2)</f>
        <v>0</v>
      </c>
      <c r="R313" s="191">
        <f>ROUND(J313*H313,2)</f>
        <v>0</v>
      </c>
      <c r="S313" s="70"/>
      <c r="T313" s="192">
        <f>S313*H313</f>
        <v>0</v>
      </c>
      <c r="U313" s="192">
        <v>0</v>
      </c>
      <c r="V313" s="192">
        <f>U313*H313</f>
        <v>0</v>
      </c>
      <c r="W313" s="192">
        <v>0</v>
      </c>
      <c r="X313" s="192">
        <f>W313*H313</f>
        <v>0</v>
      </c>
      <c r="Y313" s="193" t="s">
        <v>1</v>
      </c>
      <c r="Z313" s="33"/>
      <c r="AA313" s="33"/>
      <c r="AB313" s="33"/>
      <c r="AC313" s="33"/>
      <c r="AD313" s="33"/>
      <c r="AE313" s="33"/>
      <c r="AR313" s="194" t="s">
        <v>152</v>
      </c>
      <c r="AT313" s="194" t="s">
        <v>140</v>
      </c>
      <c r="AU313" s="194" t="s">
        <v>79</v>
      </c>
      <c r="AY313" s="14" t="s">
        <v>146</v>
      </c>
      <c r="BE313" s="114">
        <f>IF(O313="základní",K313,0)</f>
        <v>0</v>
      </c>
      <c r="BF313" s="114">
        <f>IF(O313="snížená",K313,0)</f>
        <v>0</v>
      </c>
      <c r="BG313" s="114">
        <f>IF(O313="zákl. přenesená",K313,0)</f>
        <v>0</v>
      </c>
      <c r="BH313" s="114">
        <f>IF(O313="sníž. přenesená",K313,0)</f>
        <v>0</v>
      </c>
      <c r="BI313" s="114">
        <f>IF(O313="nulová",K313,0)</f>
        <v>0</v>
      </c>
      <c r="BJ313" s="14" t="s">
        <v>87</v>
      </c>
      <c r="BK313" s="114">
        <f>ROUND(P313*H313,2)</f>
        <v>0</v>
      </c>
      <c r="BL313" s="14" t="s">
        <v>152</v>
      </c>
      <c r="BM313" s="194" t="s">
        <v>515</v>
      </c>
    </row>
    <row r="314" spans="1:65" s="2" customFormat="1" ht="29.25">
      <c r="A314" s="33"/>
      <c r="B314" s="34"/>
      <c r="C314" s="35"/>
      <c r="D314" s="195" t="s">
        <v>149</v>
      </c>
      <c r="E314" s="35"/>
      <c r="F314" s="196" t="s">
        <v>514</v>
      </c>
      <c r="G314" s="35"/>
      <c r="H314" s="35"/>
      <c r="I314" s="166"/>
      <c r="J314" s="166"/>
      <c r="K314" s="35"/>
      <c r="L314" s="35"/>
      <c r="M314" s="36"/>
      <c r="N314" s="197"/>
      <c r="O314" s="198"/>
      <c r="P314" s="70"/>
      <c r="Q314" s="70"/>
      <c r="R314" s="70"/>
      <c r="S314" s="70"/>
      <c r="T314" s="70"/>
      <c r="U314" s="70"/>
      <c r="V314" s="70"/>
      <c r="W314" s="70"/>
      <c r="X314" s="70"/>
      <c r="Y314" s="71"/>
      <c r="Z314" s="33"/>
      <c r="AA314" s="33"/>
      <c r="AB314" s="33"/>
      <c r="AC314" s="33"/>
      <c r="AD314" s="33"/>
      <c r="AE314" s="33"/>
      <c r="AT314" s="14" t="s">
        <v>149</v>
      </c>
      <c r="AU314" s="14" t="s">
        <v>79</v>
      </c>
    </row>
    <row r="315" spans="1:65" s="2" customFormat="1" ht="49.15" customHeight="1">
      <c r="A315" s="33"/>
      <c r="B315" s="34"/>
      <c r="C315" s="180" t="s">
        <v>516</v>
      </c>
      <c r="D315" s="180" t="s">
        <v>140</v>
      </c>
      <c r="E315" s="181" t="s">
        <v>517</v>
      </c>
      <c r="F315" s="182" t="s">
        <v>518</v>
      </c>
      <c r="G315" s="183" t="s">
        <v>143</v>
      </c>
      <c r="H315" s="184">
        <v>1</v>
      </c>
      <c r="I315" s="185"/>
      <c r="J315" s="186"/>
      <c r="K315" s="187">
        <f>ROUND(P315*H315,2)</f>
        <v>0</v>
      </c>
      <c r="L315" s="182" t="s">
        <v>144</v>
      </c>
      <c r="M315" s="188"/>
      <c r="N315" s="189" t="s">
        <v>1</v>
      </c>
      <c r="O315" s="190" t="s">
        <v>42</v>
      </c>
      <c r="P315" s="191">
        <f>I315+J315</f>
        <v>0</v>
      </c>
      <c r="Q315" s="191">
        <f>ROUND(I315*H315,2)</f>
        <v>0</v>
      </c>
      <c r="R315" s="191">
        <f>ROUND(J315*H315,2)</f>
        <v>0</v>
      </c>
      <c r="S315" s="70"/>
      <c r="T315" s="192">
        <f>S315*H315</f>
        <v>0</v>
      </c>
      <c r="U315" s="192">
        <v>0</v>
      </c>
      <c r="V315" s="192">
        <f>U315*H315</f>
        <v>0</v>
      </c>
      <c r="W315" s="192">
        <v>0</v>
      </c>
      <c r="X315" s="192">
        <f>W315*H315</f>
        <v>0</v>
      </c>
      <c r="Y315" s="193" t="s">
        <v>1</v>
      </c>
      <c r="Z315" s="33"/>
      <c r="AA315" s="33"/>
      <c r="AB315" s="33"/>
      <c r="AC315" s="33"/>
      <c r="AD315" s="33"/>
      <c r="AE315" s="33"/>
      <c r="AR315" s="194" t="s">
        <v>152</v>
      </c>
      <c r="AT315" s="194" t="s">
        <v>140</v>
      </c>
      <c r="AU315" s="194" t="s">
        <v>79</v>
      </c>
      <c r="AY315" s="14" t="s">
        <v>146</v>
      </c>
      <c r="BE315" s="114">
        <f>IF(O315="základní",K315,0)</f>
        <v>0</v>
      </c>
      <c r="BF315" s="114">
        <f>IF(O315="snížená",K315,0)</f>
        <v>0</v>
      </c>
      <c r="BG315" s="114">
        <f>IF(O315="zákl. přenesená",K315,0)</f>
        <v>0</v>
      </c>
      <c r="BH315" s="114">
        <f>IF(O315="sníž. přenesená",K315,0)</f>
        <v>0</v>
      </c>
      <c r="BI315" s="114">
        <f>IF(O315="nulová",K315,0)</f>
        <v>0</v>
      </c>
      <c r="BJ315" s="14" t="s">
        <v>87</v>
      </c>
      <c r="BK315" s="114">
        <f>ROUND(P315*H315,2)</f>
        <v>0</v>
      </c>
      <c r="BL315" s="14" t="s">
        <v>152</v>
      </c>
      <c r="BM315" s="194" t="s">
        <v>519</v>
      </c>
    </row>
    <row r="316" spans="1:65" s="2" customFormat="1" ht="29.25">
      <c r="A316" s="33"/>
      <c r="B316" s="34"/>
      <c r="C316" s="35"/>
      <c r="D316" s="195" t="s">
        <v>149</v>
      </c>
      <c r="E316" s="35"/>
      <c r="F316" s="196" t="s">
        <v>518</v>
      </c>
      <c r="G316" s="35"/>
      <c r="H316" s="35"/>
      <c r="I316" s="166"/>
      <c r="J316" s="166"/>
      <c r="K316" s="35"/>
      <c r="L316" s="35"/>
      <c r="M316" s="36"/>
      <c r="N316" s="197"/>
      <c r="O316" s="198"/>
      <c r="P316" s="70"/>
      <c r="Q316" s="70"/>
      <c r="R316" s="70"/>
      <c r="S316" s="70"/>
      <c r="T316" s="70"/>
      <c r="U316" s="70"/>
      <c r="V316" s="70"/>
      <c r="W316" s="70"/>
      <c r="X316" s="70"/>
      <c r="Y316" s="71"/>
      <c r="Z316" s="33"/>
      <c r="AA316" s="33"/>
      <c r="AB316" s="33"/>
      <c r="AC316" s="33"/>
      <c r="AD316" s="33"/>
      <c r="AE316" s="33"/>
      <c r="AT316" s="14" t="s">
        <v>149</v>
      </c>
      <c r="AU316" s="14" t="s">
        <v>79</v>
      </c>
    </row>
    <row r="317" spans="1:65" s="2" customFormat="1" ht="37.9" customHeight="1">
      <c r="A317" s="33"/>
      <c r="B317" s="34"/>
      <c r="C317" s="180" t="s">
        <v>520</v>
      </c>
      <c r="D317" s="180" t="s">
        <v>140</v>
      </c>
      <c r="E317" s="181" t="s">
        <v>521</v>
      </c>
      <c r="F317" s="182" t="s">
        <v>522</v>
      </c>
      <c r="G317" s="183" t="s">
        <v>143</v>
      </c>
      <c r="H317" s="184">
        <v>1</v>
      </c>
      <c r="I317" s="185"/>
      <c r="J317" s="186"/>
      <c r="K317" s="187">
        <f>ROUND(P317*H317,2)</f>
        <v>0</v>
      </c>
      <c r="L317" s="182" t="s">
        <v>144</v>
      </c>
      <c r="M317" s="188"/>
      <c r="N317" s="189" t="s">
        <v>1</v>
      </c>
      <c r="O317" s="190" t="s">
        <v>42</v>
      </c>
      <c r="P317" s="191">
        <f>I317+J317</f>
        <v>0</v>
      </c>
      <c r="Q317" s="191">
        <f>ROUND(I317*H317,2)</f>
        <v>0</v>
      </c>
      <c r="R317" s="191">
        <f>ROUND(J317*H317,2)</f>
        <v>0</v>
      </c>
      <c r="S317" s="70"/>
      <c r="T317" s="192">
        <f>S317*H317</f>
        <v>0</v>
      </c>
      <c r="U317" s="192">
        <v>0</v>
      </c>
      <c r="V317" s="192">
        <f>U317*H317</f>
        <v>0</v>
      </c>
      <c r="W317" s="192">
        <v>0</v>
      </c>
      <c r="X317" s="192">
        <f>W317*H317</f>
        <v>0</v>
      </c>
      <c r="Y317" s="193" t="s">
        <v>1</v>
      </c>
      <c r="Z317" s="33"/>
      <c r="AA317" s="33"/>
      <c r="AB317" s="33"/>
      <c r="AC317" s="33"/>
      <c r="AD317" s="33"/>
      <c r="AE317" s="33"/>
      <c r="AR317" s="194" t="s">
        <v>152</v>
      </c>
      <c r="AT317" s="194" t="s">
        <v>140</v>
      </c>
      <c r="AU317" s="194" t="s">
        <v>79</v>
      </c>
      <c r="AY317" s="14" t="s">
        <v>146</v>
      </c>
      <c r="BE317" s="114">
        <f>IF(O317="základní",K317,0)</f>
        <v>0</v>
      </c>
      <c r="BF317" s="114">
        <f>IF(O317="snížená",K317,0)</f>
        <v>0</v>
      </c>
      <c r="BG317" s="114">
        <f>IF(O317="zákl. přenesená",K317,0)</f>
        <v>0</v>
      </c>
      <c r="BH317" s="114">
        <f>IF(O317="sníž. přenesená",K317,0)</f>
        <v>0</v>
      </c>
      <c r="BI317" s="114">
        <f>IF(O317="nulová",K317,0)</f>
        <v>0</v>
      </c>
      <c r="BJ317" s="14" t="s">
        <v>87</v>
      </c>
      <c r="BK317" s="114">
        <f>ROUND(P317*H317,2)</f>
        <v>0</v>
      </c>
      <c r="BL317" s="14" t="s">
        <v>152</v>
      </c>
      <c r="BM317" s="194" t="s">
        <v>523</v>
      </c>
    </row>
    <row r="318" spans="1:65" s="2" customFormat="1" ht="29.25">
      <c r="A318" s="33"/>
      <c r="B318" s="34"/>
      <c r="C318" s="35"/>
      <c r="D318" s="195" t="s">
        <v>149</v>
      </c>
      <c r="E318" s="35"/>
      <c r="F318" s="196" t="s">
        <v>522</v>
      </c>
      <c r="G318" s="35"/>
      <c r="H318" s="35"/>
      <c r="I318" s="166"/>
      <c r="J318" s="166"/>
      <c r="K318" s="35"/>
      <c r="L318" s="35"/>
      <c r="M318" s="36"/>
      <c r="N318" s="197"/>
      <c r="O318" s="198"/>
      <c r="P318" s="70"/>
      <c r="Q318" s="70"/>
      <c r="R318" s="70"/>
      <c r="S318" s="70"/>
      <c r="T318" s="70"/>
      <c r="U318" s="70"/>
      <c r="V318" s="70"/>
      <c r="W318" s="70"/>
      <c r="X318" s="70"/>
      <c r="Y318" s="71"/>
      <c r="Z318" s="33"/>
      <c r="AA318" s="33"/>
      <c r="AB318" s="33"/>
      <c r="AC318" s="33"/>
      <c r="AD318" s="33"/>
      <c r="AE318" s="33"/>
      <c r="AT318" s="14" t="s">
        <v>149</v>
      </c>
      <c r="AU318" s="14" t="s">
        <v>79</v>
      </c>
    </row>
    <row r="319" spans="1:65" s="2" customFormat="1" ht="24.2" customHeight="1">
      <c r="A319" s="33"/>
      <c r="B319" s="34"/>
      <c r="C319" s="180" t="s">
        <v>524</v>
      </c>
      <c r="D319" s="180" t="s">
        <v>140</v>
      </c>
      <c r="E319" s="181" t="s">
        <v>525</v>
      </c>
      <c r="F319" s="182" t="s">
        <v>526</v>
      </c>
      <c r="G319" s="183" t="s">
        <v>143</v>
      </c>
      <c r="H319" s="184">
        <v>1</v>
      </c>
      <c r="I319" s="185"/>
      <c r="J319" s="186"/>
      <c r="K319" s="187">
        <f>ROUND(P319*H319,2)</f>
        <v>0</v>
      </c>
      <c r="L319" s="182" t="s">
        <v>144</v>
      </c>
      <c r="M319" s="188"/>
      <c r="N319" s="189" t="s">
        <v>1</v>
      </c>
      <c r="O319" s="190" t="s">
        <v>42</v>
      </c>
      <c r="P319" s="191">
        <f>I319+J319</f>
        <v>0</v>
      </c>
      <c r="Q319" s="191">
        <f>ROUND(I319*H319,2)</f>
        <v>0</v>
      </c>
      <c r="R319" s="191">
        <f>ROUND(J319*H319,2)</f>
        <v>0</v>
      </c>
      <c r="S319" s="70"/>
      <c r="T319" s="192">
        <f>S319*H319</f>
        <v>0</v>
      </c>
      <c r="U319" s="192">
        <v>0</v>
      </c>
      <c r="V319" s="192">
        <f>U319*H319</f>
        <v>0</v>
      </c>
      <c r="W319" s="192">
        <v>0</v>
      </c>
      <c r="X319" s="192">
        <f>W319*H319</f>
        <v>0</v>
      </c>
      <c r="Y319" s="193" t="s">
        <v>1</v>
      </c>
      <c r="Z319" s="33"/>
      <c r="AA319" s="33"/>
      <c r="AB319" s="33"/>
      <c r="AC319" s="33"/>
      <c r="AD319" s="33"/>
      <c r="AE319" s="33"/>
      <c r="AR319" s="194" t="s">
        <v>152</v>
      </c>
      <c r="AT319" s="194" t="s">
        <v>140</v>
      </c>
      <c r="AU319" s="194" t="s">
        <v>79</v>
      </c>
      <c r="AY319" s="14" t="s">
        <v>146</v>
      </c>
      <c r="BE319" s="114">
        <f>IF(O319="základní",K319,0)</f>
        <v>0</v>
      </c>
      <c r="BF319" s="114">
        <f>IF(O319="snížená",K319,0)</f>
        <v>0</v>
      </c>
      <c r="BG319" s="114">
        <f>IF(O319="zákl. přenesená",K319,0)</f>
        <v>0</v>
      </c>
      <c r="BH319" s="114">
        <f>IF(O319="sníž. přenesená",K319,0)</f>
        <v>0</v>
      </c>
      <c r="BI319" s="114">
        <f>IF(O319="nulová",K319,0)</f>
        <v>0</v>
      </c>
      <c r="BJ319" s="14" t="s">
        <v>87</v>
      </c>
      <c r="BK319" s="114">
        <f>ROUND(P319*H319,2)</f>
        <v>0</v>
      </c>
      <c r="BL319" s="14" t="s">
        <v>152</v>
      </c>
      <c r="BM319" s="194" t="s">
        <v>527</v>
      </c>
    </row>
    <row r="320" spans="1:65" s="2" customFormat="1" ht="19.5">
      <c r="A320" s="33"/>
      <c r="B320" s="34"/>
      <c r="C320" s="35"/>
      <c r="D320" s="195" t="s">
        <v>149</v>
      </c>
      <c r="E320" s="35"/>
      <c r="F320" s="196" t="s">
        <v>526</v>
      </c>
      <c r="G320" s="35"/>
      <c r="H320" s="35"/>
      <c r="I320" s="166"/>
      <c r="J320" s="166"/>
      <c r="K320" s="35"/>
      <c r="L320" s="35"/>
      <c r="M320" s="36"/>
      <c r="N320" s="197"/>
      <c r="O320" s="198"/>
      <c r="P320" s="70"/>
      <c r="Q320" s="70"/>
      <c r="R320" s="70"/>
      <c r="S320" s="70"/>
      <c r="T320" s="70"/>
      <c r="U320" s="70"/>
      <c r="V320" s="70"/>
      <c r="W320" s="70"/>
      <c r="X320" s="70"/>
      <c r="Y320" s="71"/>
      <c r="Z320" s="33"/>
      <c r="AA320" s="33"/>
      <c r="AB320" s="33"/>
      <c r="AC320" s="33"/>
      <c r="AD320" s="33"/>
      <c r="AE320" s="33"/>
      <c r="AT320" s="14" t="s">
        <v>149</v>
      </c>
      <c r="AU320" s="14" t="s">
        <v>79</v>
      </c>
    </row>
    <row r="321" spans="1:65" s="2" customFormat="1" ht="24.2" customHeight="1">
      <c r="A321" s="33"/>
      <c r="B321" s="34"/>
      <c r="C321" s="180" t="s">
        <v>528</v>
      </c>
      <c r="D321" s="180" t="s">
        <v>140</v>
      </c>
      <c r="E321" s="181" t="s">
        <v>529</v>
      </c>
      <c r="F321" s="182" t="s">
        <v>530</v>
      </c>
      <c r="G321" s="183" t="s">
        <v>143</v>
      </c>
      <c r="H321" s="184">
        <v>1</v>
      </c>
      <c r="I321" s="185"/>
      <c r="J321" s="186"/>
      <c r="K321" s="187">
        <f>ROUND(P321*H321,2)</f>
        <v>0</v>
      </c>
      <c r="L321" s="182" t="s">
        <v>144</v>
      </c>
      <c r="M321" s="188"/>
      <c r="N321" s="189" t="s">
        <v>1</v>
      </c>
      <c r="O321" s="190" t="s">
        <v>42</v>
      </c>
      <c r="P321" s="191">
        <f>I321+J321</f>
        <v>0</v>
      </c>
      <c r="Q321" s="191">
        <f>ROUND(I321*H321,2)</f>
        <v>0</v>
      </c>
      <c r="R321" s="191">
        <f>ROUND(J321*H321,2)</f>
        <v>0</v>
      </c>
      <c r="S321" s="70"/>
      <c r="T321" s="192">
        <f>S321*H321</f>
        <v>0</v>
      </c>
      <c r="U321" s="192">
        <v>0</v>
      </c>
      <c r="V321" s="192">
        <f>U321*H321</f>
        <v>0</v>
      </c>
      <c r="W321" s="192">
        <v>0</v>
      </c>
      <c r="X321" s="192">
        <f>W321*H321</f>
        <v>0</v>
      </c>
      <c r="Y321" s="193" t="s">
        <v>1</v>
      </c>
      <c r="Z321" s="33"/>
      <c r="AA321" s="33"/>
      <c r="AB321" s="33"/>
      <c r="AC321" s="33"/>
      <c r="AD321" s="33"/>
      <c r="AE321" s="33"/>
      <c r="AR321" s="194" t="s">
        <v>152</v>
      </c>
      <c r="AT321" s="194" t="s">
        <v>140</v>
      </c>
      <c r="AU321" s="194" t="s">
        <v>79</v>
      </c>
      <c r="AY321" s="14" t="s">
        <v>146</v>
      </c>
      <c r="BE321" s="114">
        <f>IF(O321="základní",K321,0)</f>
        <v>0</v>
      </c>
      <c r="BF321" s="114">
        <f>IF(O321="snížená",K321,0)</f>
        <v>0</v>
      </c>
      <c r="BG321" s="114">
        <f>IF(O321="zákl. přenesená",K321,0)</f>
        <v>0</v>
      </c>
      <c r="BH321" s="114">
        <f>IF(O321="sníž. přenesená",K321,0)</f>
        <v>0</v>
      </c>
      <c r="BI321" s="114">
        <f>IF(O321="nulová",K321,0)</f>
        <v>0</v>
      </c>
      <c r="BJ321" s="14" t="s">
        <v>87</v>
      </c>
      <c r="BK321" s="114">
        <f>ROUND(P321*H321,2)</f>
        <v>0</v>
      </c>
      <c r="BL321" s="14" t="s">
        <v>152</v>
      </c>
      <c r="BM321" s="194" t="s">
        <v>531</v>
      </c>
    </row>
    <row r="322" spans="1:65" s="2" customFormat="1" ht="19.5">
      <c r="A322" s="33"/>
      <c r="B322" s="34"/>
      <c r="C322" s="35"/>
      <c r="D322" s="195" t="s">
        <v>149</v>
      </c>
      <c r="E322" s="35"/>
      <c r="F322" s="196" t="s">
        <v>530</v>
      </c>
      <c r="G322" s="35"/>
      <c r="H322" s="35"/>
      <c r="I322" s="166"/>
      <c r="J322" s="166"/>
      <c r="K322" s="35"/>
      <c r="L322" s="35"/>
      <c r="M322" s="36"/>
      <c r="N322" s="197"/>
      <c r="O322" s="198"/>
      <c r="P322" s="70"/>
      <c r="Q322" s="70"/>
      <c r="R322" s="70"/>
      <c r="S322" s="70"/>
      <c r="T322" s="70"/>
      <c r="U322" s="70"/>
      <c r="V322" s="70"/>
      <c r="W322" s="70"/>
      <c r="X322" s="70"/>
      <c r="Y322" s="71"/>
      <c r="Z322" s="33"/>
      <c r="AA322" s="33"/>
      <c r="AB322" s="33"/>
      <c r="AC322" s="33"/>
      <c r="AD322" s="33"/>
      <c r="AE322" s="33"/>
      <c r="AT322" s="14" t="s">
        <v>149</v>
      </c>
      <c r="AU322" s="14" t="s">
        <v>79</v>
      </c>
    </row>
    <row r="323" spans="1:65" s="2" customFormat="1" ht="24.2" customHeight="1">
      <c r="A323" s="33"/>
      <c r="B323" s="34"/>
      <c r="C323" s="180" t="s">
        <v>532</v>
      </c>
      <c r="D323" s="180" t="s">
        <v>140</v>
      </c>
      <c r="E323" s="181" t="s">
        <v>533</v>
      </c>
      <c r="F323" s="182" t="s">
        <v>534</v>
      </c>
      <c r="G323" s="183" t="s">
        <v>143</v>
      </c>
      <c r="H323" s="184">
        <v>1</v>
      </c>
      <c r="I323" s="185"/>
      <c r="J323" s="186"/>
      <c r="K323" s="187">
        <f>ROUND(P323*H323,2)</f>
        <v>0</v>
      </c>
      <c r="L323" s="182" t="s">
        <v>144</v>
      </c>
      <c r="M323" s="188"/>
      <c r="N323" s="189" t="s">
        <v>1</v>
      </c>
      <c r="O323" s="190" t="s">
        <v>42</v>
      </c>
      <c r="P323" s="191">
        <f>I323+J323</f>
        <v>0</v>
      </c>
      <c r="Q323" s="191">
        <f>ROUND(I323*H323,2)</f>
        <v>0</v>
      </c>
      <c r="R323" s="191">
        <f>ROUND(J323*H323,2)</f>
        <v>0</v>
      </c>
      <c r="S323" s="70"/>
      <c r="T323" s="192">
        <f>S323*H323</f>
        <v>0</v>
      </c>
      <c r="U323" s="192">
        <v>0</v>
      </c>
      <c r="V323" s="192">
        <f>U323*H323</f>
        <v>0</v>
      </c>
      <c r="W323" s="192">
        <v>0</v>
      </c>
      <c r="X323" s="192">
        <f>W323*H323</f>
        <v>0</v>
      </c>
      <c r="Y323" s="193" t="s">
        <v>1</v>
      </c>
      <c r="Z323" s="33"/>
      <c r="AA323" s="33"/>
      <c r="AB323" s="33"/>
      <c r="AC323" s="33"/>
      <c r="AD323" s="33"/>
      <c r="AE323" s="33"/>
      <c r="AR323" s="194" t="s">
        <v>152</v>
      </c>
      <c r="AT323" s="194" t="s">
        <v>140</v>
      </c>
      <c r="AU323" s="194" t="s">
        <v>79</v>
      </c>
      <c r="AY323" s="14" t="s">
        <v>146</v>
      </c>
      <c r="BE323" s="114">
        <f>IF(O323="základní",K323,0)</f>
        <v>0</v>
      </c>
      <c r="BF323" s="114">
        <f>IF(O323="snížená",K323,0)</f>
        <v>0</v>
      </c>
      <c r="BG323" s="114">
        <f>IF(O323="zákl. přenesená",K323,0)</f>
        <v>0</v>
      </c>
      <c r="BH323" s="114">
        <f>IF(O323="sníž. přenesená",K323,0)</f>
        <v>0</v>
      </c>
      <c r="BI323" s="114">
        <f>IF(O323="nulová",K323,0)</f>
        <v>0</v>
      </c>
      <c r="BJ323" s="14" t="s">
        <v>87</v>
      </c>
      <c r="BK323" s="114">
        <f>ROUND(P323*H323,2)</f>
        <v>0</v>
      </c>
      <c r="BL323" s="14" t="s">
        <v>152</v>
      </c>
      <c r="BM323" s="194" t="s">
        <v>535</v>
      </c>
    </row>
    <row r="324" spans="1:65" s="2" customFormat="1" ht="19.5">
      <c r="A324" s="33"/>
      <c r="B324" s="34"/>
      <c r="C324" s="35"/>
      <c r="D324" s="195" t="s">
        <v>149</v>
      </c>
      <c r="E324" s="35"/>
      <c r="F324" s="196" t="s">
        <v>534</v>
      </c>
      <c r="G324" s="35"/>
      <c r="H324" s="35"/>
      <c r="I324" s="166"/>
      <c r="J324" s="166"/>
      <c r="K324" s="35"/>
      <c r="L324" s="35"/>
      <c r="M324" s="36"/>
      <c r="N324" s="197"/>
      <c r="O324" s="198"/>
      <c r="P324" s="70"/>
      <c r="Q324" s="70"/>
      <c r="R324" s="70"/>
      <c r="S324" s="70"/>
      <c r="T324" s="70"/>
      <c r="U324" s="70"/>
      <c r="V324" s="70"/>
      <c r="W324" s="70"/>
      <c r="X324" s="70"/>
      <c r="Y324" s="71"/>
      <c r="Z324" s="33"/>
      <c r="AA324" s="33"/>
      <c r="AB324" s="33"/>
      <c r="AC324" s="33"/>
      <c r="AD324" s="33"/>
      <c r="AE324" s="33"/>
      <c r="AT324" s="14" t="s">
        <v>149</v>
      </c>
      <c r="AU324" s="14" t="s">
        <v>79</v>
      </c>
    </row>
    <row r="325" spans="1:65" s="2" customFormat="1" ht="24.2" customHeight="1">
      <c r="A325" s="33"/>
      <c r="B325" s="34"/>
      <c r="C325" s="180" t="s">
        <v>536</v>
      </c>
      <c r="D325" s="180" t="s">
        <v>140</v>
      </c>
      <c r="E325" s="181" t="s">
        <v>537</v>
      </c>
      <c r="F325" s="182" t="s">
        <v>538</v>
      </c>
      <c r="G325" s="183" t="s">
        <v>143</v>
      </c>
      <c r="H325" s="184">
        <v>1</v>
      </c>
      <c r="I325" s="185"/>
      <c r="J325" s="186"/>
      <c r="K325" s="187">
        <f>ROUND(P325*H325,2)</f>
        <v>0</v>
      </c>
      <c r="L325" s="182" t="s">
        <v>144</v>
      </c>
      <c r="M325" s="188"/>
      <c r="N325" s="189" t="s">
        <v>1</v>
      </c>
      <c r="O325" s="190" t="s">
        <v>42</v>
      </c>
      <c r="P325" s="191">
        <f>I325+J325</f>
        <v>0</v>
      </c>
      <c r="Q325" s="191">
        <f>ROUND(I325*H325,2)</f>
        <v>0</v>
      </c>
      <c r="R325" s="191">
        <f>ROUND(J325*H325,2)</f>
        <v>0</v>
      </c>
      <c r="S325" s="70"/>
      <c r="T325" s="192">
        <f>S325*H325</f>
        <v>0</v>
      </c>
      <c r="U325" s="192">
        <v>0</v>
      </c>
      <c r="V325" s="192">
        <f>U325*H325</f>
        <v>0</v>
      </c>
      <c r="W325" s="192">
        <v>0</v>
      </c>
      <c r="X325" s="192">
        <f>W325*H325</f>
        <v>0</v>
      </c>
      <c r="Y325" s="193" t="s">
        <v>1</v>
      </c>
      <c r="Z325" s="33"/>
      <c r="AA325" s="33"/>
      <c r="AB325" s="33"/>
      <c r="AC325" s="33"/>
      <c r="AD325" s="33"/>
      <c r="AE325" s="33"/>
      <c r="AR325" s="194" t="s">
        <v>152</v>
      </c>
      <c r="AT325" s="194" t="s">
        <v>140</v>
      </c>
      <c r="AU325" s="194" t="s">
        <v>79</v>
      </c>
      <c r="AY325" s="14" t="s">
        <v>146</v>
      </c>
      <c r="BE325" s="114">
        <f>IF(O325="základní",K325,0)</f>
        <v>0</v>
      </c>
      <c r="BF325" s="114">
        <f>IF(O325="snížená",K325,0)</f>
        <v>0</v>
      </c>
      <c r="BG325" s="114">
        <f>IF(O325="zákl. přenesená",K325,0)</f>
        <v>0</v>
      </c>
      <c r="BH325" s="114">
        <f>IF(O325="sníž. přenesená",K325,0)</f>
        <v>0</v>
      </c>
      <c r="BI325" s="114">
        <f>IF(O325="nulová",K325,0)</f>
        <v>0</v>
      </c>
      <c r="BJ325" s="14" t="s">
        <v>87</v>
      </c>
      <c r="BK325" s="114">
        <f>ROUND(P325*H325,2)</f>
        <v>0</v>
      </c>
      <c r="BL325" s="14" t="s">
        <v>152</v>
      </c>
      <c r="BM325" s="194" t="s">
        <v>539</v>
      </c>
    </row>
    <row r="326" spans="1:65" s="2" customFormat="1" ht="19.5">
      <c r="A326" s="33"/>
      <c r="B326" s="34"/>
      <c r="C326" s="35"/>
      <c r="D326" s="195" t="s">
        <v>149</v>
      </c>
      <c r="E326" s="35"/>
      <c r="F326" s="196" t="s">
        <v>538</v>
      </c>
      <c r="G326" s="35"/>
      <c r="H326" s="35"/>
      <c r="I326" s="166"/>
      <c r="J326" s="166"/>
      <c r="K326" s="35"/>
      <c r="L326" s="35"/>
      <c r="M326" s="36"/>
      <c r="N326" s="197"/>
      <c r="O326" s="198"/>
      <c r="P326" s="70"/>
      <c r="Q326" s="70"/>
      <c r="R326" s="70"/>
      <c r="S326" s="70"/>
      <c r="T326" s="70"/>
      <c r="U326" s="70"/>
      <c r="V326" s="70"/>
      <c r="W326" s="70"/>
      <c r="X326" s="70"/>
      <c r="Y326" s="71"/>
      <c r="Z326" s="33"/>
      <c r="AA326" s="33"/>
      <c r="AB326" s="33"/>
      <c r="AC326" s="33"/>
      <c r="AD326" s="33"/>
      <c r="AE326" s="33"/>
      <c r="AT326" s="14" t="s">
        <v>149</v>
      </c>
      <c r="AU326" s="14" t="s">
        <v>79</v>
      </c>
    </row>
    <row r="327" spans="1:65" s="2" customFormat="1" ht="24.2" customHeight="1">
      <c r="A327" s="33"/>
      <c r="B327" s="34"/>
      <c r="C327" s="180" t="s">
        <v>540</v>
      </c>
      <c r="D327" s="180" t="s">
        <v>140</v>
      </c>
      <c r="E327" s="181" t="s">
        <v>541</v>
      </c>
      <c r="F327" s="182" t="s">
        <v>542</v>
      </c>
      <c r="G327" s="183" t="s">
        <v>143</v>
      </c>
      <c r="H327" s="184">
        <v>1</v>
      </c>
      <c r="I327" s="185"/>
      <c r="J327" s="186"/>
      <c r="K327" s="187">
        <f>ROUND(P327*H327,2)</f>
        <v>0</v>
      </c>
      <c r="L327" s="182" t="s">
        <v>144</v>
      </c>
      <c r="M327" s="188"/>
      <c r="N327" s="189" t="s">
        <v>1</v>
      </c>
      <c r="O327" s="190" t="s">
        <v>42</v>
      </c>
      <c r="P327" s="191">
        <f>I327+J327</f>
        <v>0</v>
      </c>
      <c r="Q327" s="191">
        <f>ROUND(I327*H327,2)</f>
        <v>0</v>
      </c>
      <c r="R327" s="191">
        <f>ROUND(J327*H327,2)</f>
        <v>0</v>
      </c>
      <c r="S327" s="70"/>
      <c r="T327" s="192">
        <f>S327*H327</f>
        <v>0</v>
      </c>
      <c r="U327" s="192">
        <v>0</v>
      </c>
      <c r="V327" s="192">
        <f>U327*H327</f>
        <v>0</v>
      </c>
      <c r="W327" s="192">
        <v>0</v>
      </c>
      <c r="X327" s="192">
        <f>W327*H327</f>
        <v>0</v>
      </c>
      <c r="Y327" s="193" t="s">
        <v>1</v>
      </c>
      <c r="Z327" s="33"/>
      <c r="AA327" s="33"/>
      <c r="AB327" s="33"/>
      <c r="AC327" s="33"/>
      <c r="AD327" s="33"/>
      <c r="AE327" s="33"/>
      <c r="AR327" s="194" t="s">
        <v>152</v>
      </c>
      <c r="AT327" s="194" t="s">
        <v>140</v>
      </c>
      <c r="AU327" s="194" t="s">
        <v>79</v>
      </c>
      <c r="AY327" s="14" t="s">
        <v>146</v>
      </c>
      <c r="BE327" s="114">
        <f>IF(O327="základní",K327,0)</f>
        <v>0</v>
      </c>
      <c r="BF327" s="114">
        <f>IF(O327="snížená",K327,0)</f>
        <v>0</v>
      </c>
      <c r="BG327" s="114">
        <f>IF(O327="zákl. přenesená",K327,0)</f>
        <v>0</v>
      </c>
      <c r="BH327" s="114">
        <f>IF(O327="sníž. přenesená",K327,0)</f>
        <v>0</v>
      </c>
      <c r="BI327" s="114">
        <f>IF(O327="nulová",K327,0)</f>
        <v>0</v>
      </c>
      <c r="BJ327" s="14" t="s">
        <v>87</v>
      </c>
      <c r="BK327" s="114">
        <f>ROUND(P327*H327,2)</f>
        <v>0</v>
      </c>
      <c r="BL327" s="14" t="s">
        <v>152</v>
      </c>
      <c r="BM327" s="194" t="s">
        <v>543</v>
      </c>
    </row>
    <row r="328" spans="1:65" s="2" customFormat="1" ht="11.25">
      <c r="A328" s="33"/>
      <c r="B328" s="34"/>
      <c r="C328" s="35"/>
      <c r="D328" s="195" t="s">
        <v>149</v>
      </c>
      <c r="E328" s="35"/>
      <c r="F328" s="196" t="s">
        <v>542</v>
      </c>
      <c r="G328" s="35"/>
      <c r="H328" s="35"/>
      <c r="I328" s="166"/>
      <c r="J328" s="166"/>
      <c r="K328" s="35"/>
      <c r="L328" s="35"/>
      <c r="M328" s="36"/>
      <c r="N328" s="197"/>
      <c r="O328" s="198"/>
      <c r="P328" s="70"/>
      <c r="Q328" s="70"/>
      <c r="R328" s="70"/>
      <c r="S328" s="70"/>
      <c r="T328" s="70"/>
      <c r="U328" s="70"/>
      <c r="V328" s="70"/>
      <c r="W328" s="70"/>
      <c r="X328" s="70"/>
      <c r="Y328" s="71"/>
      <c r="Z328" s="33"/>
      <c r="AA328" s="33"/>
      <c r="AB328" s="33"/>
      <c r="AC328" s="33"/>
      <c r="AD328" s="33"/>
      <c r="AE328" s="33"/>
      <c r="AT328" s="14" t="s">
        <v>149</v>
      </c>
      <c r="AU328" s="14" t="s">
        <v>79</v>
      </c>
    </row>
    <row r="329" spans="1:65" s="2" customFormat="1" ht="24.2" customHeight="1">
      <c r="A329" s="33"/>
      <c r="B329" s="34"/>
      <c r="C329" s="180" t="s">
        <v>544</v>
      </c>
      <c r="D329" s="180" t="s">
        <v>140</v>
      </c>
      <c r="E329" s="181" t="s">
        <v>545</v>
      </c>
      <c r="F329" s="182" t="s">
        <v>546</v>
      </c>
      <c r="G329" s="183" t="s">
        <v>143</v>
      </c>
      <c r="H329" s="184">
        <v>1</v>
      </c>
      <c r="I329" s="185"/>
      <c r="J329" s="186"/>
      <c r="K329" s="187">
        <f>ROUND(P329*H329,2)</f>
        <v>0</v>
      </c>
      <c r="L329" s="182" t="s">
        <v>144</v>
      </c>
      <c r="M329" s="188"/>
      <c r="N329" s="189" t="s">
        <v>1</v>
      </c>
      <c r="O329" s="190" t="s">
        <v>42</v>
      </c>
      <c r="P329" s="191">
        <f>I329+J329</f>
        <v>0</v>
      </c>
      <c r="Q329" s="191">
        <f>ROUND(I329*H329,2)</f>
        <v>0</v>
      </c>
      <c r="R329" s="191">
        <f>ROUND(J329*H329,2)</f>
        <v>0</v>
      </c>
      <c r="S329" s="70"/>
      <c r="T329" s="192">
        <f>S329*H329</f>
        <v>0</v>
      </c>
      <c r="U329" s="192">
        <v>0</v>
      </c>
      <c r="V329" s="192">
        <f>U329*H329</f>
        <v>0</v>
      </c>
      <c r="W329" s="192">
        <v>0</v>
      </c>
      <c r="X329" s="192">
        <f>W329*H329</f>
        <v>0</v>
      </c>
      <c r="Y329" s="193" t="s">
        <v>1</v>
      </c>
      <c r="Z329" s="33"/>
      <c r="AA329" s="33"/>
      <c r="AB329" s="33"/>
      <c r="AC329" s="33"/>
      <c r="AD329" s="33"/>
      <c r="AE329" s="33"/>
      <c r="AR329" s="194" t="s">
        <v>152</v>
      </c>
      <c r="AT329" s="194" t="s">
        <v>140</v>
      </c>
      <c r="AU329" s="194" t="s">
        <v>79</v>
      </c>
      <c r="AY329" s="14" t="s">
        <v>146</v>
      </c>
      <c r="BE329" s="114">
        <f>IF(O329="základní",K329,0)</f>
        <v>0</v>
      </c>
      <c r="BF329" s="114">
        <f>IF(O329="snížená",K329,0)</f>
        <v>0</v>
      </c>
      <c r="BG329" s="114">
        <f>IF(O329="zákl. přenesená",K329,0)</f>
        <v>0</v>
      </c>
      <c r="BH329" s="114">
        <f>IF(O329="sníž. přenesená",K329,0)</f>
        <v>0</v>
      </c>
      <c r="BI329" s="114">
        <f>IF(O329="nulová",K329,0)</f>
        <v>0</v>
      </c>
      <c r="BJ329" s="14" t="s">
        <v>87</v>
      </c>
      <c r="BK329" s="114">
        <f>ROUND(P329*H329,2)</f>
        <v>0</v>
      </c>
      <c r="BL329" s="14" t="s">
        <v>152</v>
      </c>
      <c r="BM329" s="194" t="s">
        <v>547</v>
      </c>
    </row>
    <row r="330" spans="1:65" s="2" customFormat="1" ht="11.25">
      <c r="A330" s="33"/>
      <c r="B330" s="34"/>
      <c r="C330" s="35"/>
      <c r="D330" s="195" t="s">
        <v>149</v>
      </c>
      <c r="E330" s="35"/>
      <c r="F330" s="196" t="s">
        <v>546</v>
      </c>
      <c r="G330" s="35"/>
      <c r="H330" s="35"/>
      <c r="I330" s="166"/>
      <c r="J330" s="166"/>
      <c r="K330" s="35"/>
      <c r="L330" s="35"/>
      <c r="M330" s="36"/>
      <c r="N330" s="197"/>
      <c r="O330" s="198"/>
      <c r="P330" s="70"/>
      <c r="Q330" s="70"/>
      <c r="R330" s="70"/>
      <c r="S330" s="70"/>
      <c r="T330" s="70"/>
      <c r="U330" s="70"/>
      <c r="V330" s="70"/>
      <c r="W330" s="70"/>
      <c r="X330" s="70"/>
      <c r="Y330" s="71"/>
      <c r="Z330" s="33"/>
      <c r="AA330" s="33"/>
      <c r="AB330" s="33"/>
      <c r="AC330" s="33"/>
      <c r="AD330" s="33"/>
      <c r="AE330" s="33"/>
      <c r="AT330" s="14" t="s">
        <v>149</v>
      </c>
      <c r="AU330" s="14" t="s">
        <v>79</v>
      </c>
    </row>
    <row r="331" spans="1:65" s="2" customFormat="1" ht="24.2" customHeight="1">
      <c r="A331" s="33"/>
      <c r="B331" s="34"/>
      <c r="C331" s="180" t="s">
        <v>548</v>
      </c>
      <c r="D331" s="180" t="s">
        <v>140</v>
      </c>
      <c r="E331" s="181" t="s">
        <v>549</v>
      </c>
      <c r="F331" s="182" t="s">
        <v>550</v>
      </c>
      <c r="G331" s="183" t="s">
        <v>143</v>
      </c>
      <c r="H331" s="184">
        <v>1</v>
      </c>
      <c r="I331" s="185"/>
      <c r="J331" s="186"/>
      <c r="K331" s="187">
        <f>ROUND(P331*H331,2)</f>
        <v>0</v>
      </c>
      <c r="L331" s="182" t="s">
        <v>144</v>
      </c>
      <c r="M331" s="188"/>
      <c r="N331" s="189" t="s">
        <v>1</v>
      </c>
      <c r="O331" s="190" t="s">
        <v>42</v>
      </c>
      <c r="P331" s="191">
        <f>I331+J331</f>
        <v>0</v>
      </c>
      <c r="Q331" s="191">
        <f>ROUND(I331*H331,2)</f>
        <v>0</v>
      </c>
      <c r="R331" s="191">
        <f>ROUND(J331*H331,2)</f>
        <v>0</v>
      </c>
      <c r="S331" s="70"/>
      <c r="T331" s="192">
        <f>S331*H331</f>
        <v>0</v>
      </c>
      <c r="U331" s="192">
        <v>0</v>
      </c>
      <c r="V331" s="192">
        <f>U331*H331</f>
        <v>0</v>
      </c>
      <c r="W331" s="192">
        <v>0</v>
      </c>
      <c r="X331" s="192">
        <f>W331*H331</f>
        <v>0</v>
      </c>
      <c r="Y331" s="193" t="s">
        <v>1</v>
      </c>
      <c r="Z331" s="33"/>
      <c r="AA331" s="33"/>
      <c r="AB331" s="33"/>
      <c r="AC331" s="33"/>
      <c r="AD331" s="33"/>
      <c r="AE331" s="33"/>
      <c r="AR331" s="194" t="s">
        <v>152</v>
      </c>
      <c r="AT331" s="194" t="s">
        <v>140</v>
      </c>
      <c r="AU331" s="194" t="s">
        <v>79</v>
      </c>
      <c r="AY331" s="14" t="s">
        <v>146</v>
      </c>
      <c r="BE331" s="114">
        <f>IF(O331="základní",K331,0)</f>
        <v>0</v>
      </c>
      <c r="BF331" s="114">
        <f>IF(O331="snížená",K331,0)</f>
        <v>0</v>
      </c>
      <c r="BG331" s="114">
        <f>IF(O331="zákl. přenesená",K331,0)</f>
        <v>0</v>
      </c>
      <c r="BH331" s="114">
        <f>IF(O331="sníž. přenesená",K331,0)</f>
        <v>0</v>
      </c>
      <c r="BI331" s="114">
        <f>IF(O331="nulová",K331,0)</f>
        <v>0</v>
      </c>
      <c r="BJ331" s="14" t="s">
        <v>87</v>
      </c>
      <c r="BK331" s="114">
        <f>ROUND(P331*H331,2)</f>
        <v>0</v>
      </c>
      <c r="BL331" s="14" t="s">
        <v>152</v>
      </c>
      <c r="BM331" s="194" t="s">
        <v>551</v>
      </c>
    </row>
    <row r="332" spans="1:65" s="2" customFormat="1" ht="19.5">
      <c r="A332" s="33"/>
      <c r="B332" s="34"/>
      <c r="C332" s="35"/>
      <c r="D332" s="195" t="s">
        <v>149</v>
      </c>
      <c r="E332" s="35"/>
      <c r="F332" s="196" t="s">
        <v>550</v>
      </c>
      <c r="G332" s="35"/>
      <c r="H332" s="35"/>
      <c r="I332" s="166"/>
      <c r="J332" s="166"/>
      <c r="K332" s="35"/>
      <c r="L332" s="35"/>
      <c r="M332" s="36"/>
      <c r="N332" s="197"/>
      <c r="O332" s="198"/>
      <c r="P332" s="70"/>
      <c r="Q332" s="70"/>
      <c r="R332" s="70"/>
      <c r="S332" s="70"/>
      <c r="T332" s="70"/>
      <c r="U332" s="70"/>
      <c r="V332" s="70"/>
      <c r="W332" s="70"/>
      <c r="X332" s="70"/>
      <c r="Y332" s="71"/>
      <c r="Z332" s="33"/>
      <c r="AA332" s="33"/>
      <c r="AB332" s="33"/>
      <c r="AC332" s="33"/>
      <c r="AD332" s="33"/>
      <c r="AE332" s="33"/>
      <c r="AT332" s="14" t="s">
        <v>149</v>
      </c>
      <c r="AU332" s="14" t="s">
        <v>79</v>
      </c>
    </row>
    <row r="333" spans="1:65" s="2" customFormat="1" ht="62.65" customHeight="1">
      <c r="A333" s="33"/>
      <c r="B333" s="34"/>
      <c r="C333" s="180" t="s">
        <v>552</v>
      </c>
      <c r="D333" s="180" t="s">
        <v>140</v>
      </c>
      <c r="E333" s="181" t="s">
        <v>553</v>
      </c>
      <c r="F333" s="182" t="s">
        <v>554</v>
      </c>
      <c r="G333" s="183" t="s">
        <v>143</v>
      </c>
      <c r="H333" s="184">
        <v>1</v>
      </c>
      <c r="I333" s="185"/>
      <c r="J333" s="186"/>
      <c r="K333" s="187">
        <f>ROUND(P333*H333,2)</f>
        <v>0</v>
      </c>
      <c r="L333" s="182" t="s">
        <v>144</v>
      </c>
      <c r="M333" s="188"/>
      <c r="N333" s="189" t="s">
        <v>1</v>
      </c>
      <c r="O333" s="190" t="s">
        <v>42</v>
      </c>
      <c r="P333" s="191">
        <f>I333+J333</f>
        <v>0</v>
      </c>
      <c r="Q333" s="191">
        <f>ROUND(I333*H333,2)</f>
        <v>0</v>
      </c>
      <c r="R333" s="191">
        <f>ROUND(J333*H333,2)</f>
        <v>0</v>
      </c>
      <c r="S333" s="70"/>
      <c r="T333" s="192">
        <f>S333*H333</f>
        <v>0</v>
      </c>
      <c r="U333" s="192">
        <v>0</v>
      </c>
      <c r="V333" s="192">
        <f>U333*H333</f>
        <v>0</v>
      </c>
      <c r="W333" s="192">
        <v>0</v>
      </c>
      <c r="X333" s="192">
        <f>W333*H333</f>
        <v>0</v>
      </c>
      <c r="Y333" s="193" t="s">
        <v>1</v>
      </c>
      <c r="Z333" s="33"/>
      <c r="AA333" s="33"/>
      <c r="AB333" s="33"/>
      <c r="AC333" s="33"/>
      <c r="AD333" s="33"/>
      <c r="AE333" s="33"/>
      <c r="AR333" s="194" t="s">
        <v>152</v>
      </c>
      <c r="AT333" s="194" t="s">
        <v>140</v>
      </c>
      <c r="AU333" s="194" t="s">
        <v>79</v>
      </c>
      <c r="AY333" s="14" t="s">
        <v>146</v>
      </c>
      <c r="BE333" s="114">
        <f>IF(O333="základní",K333,0)</f>
        <v>0</v>
      </c>
      <c r="BF333" s="114">
        <f>IF(O333="snížená",K333,0)</f>
        <v>0</v>
      </c>
      <c r="BG333" s="114">
        <f>IF(O333="zákl. přenesená",K333,0)</f>
        <v>0</v>
      </c>
      <c r="BH333" s="114">
        <f>IF(O333="sníž. přenesená",K333,0)</f>
        <v>0</v>
      </c>
      <c r="BI333" s="114">
        <f>IF(O333="nulová",K333,0)</f>
        <v>0</v>
      </c>
      <c r="BJ333" s="14" t="s">
        <v>87</v>
      </c>
      <c r="BK333" s="114">
        <f>ROUND(P333*H333,2)</f>
        <v>0</v>
      </c>
      <c r="BL333" s="14" t="s">
        <v>152</v>
      </c>
      <c r="BM333" s="194" t="s">
        <v>555</v>
      </c>
    </row>
    <row r="334" spans="1:65" s="2" customFormat="1" ht="48.75">
      <c r="A334" s="33"/>
      <c r="B334" s="34"/>
      <c r="C334" s="35"/>
      <c r="D334" s="195" t="s">
        <v>149</v>
      </c>
      <c r="E334" s="35"/>
      <c r="F334" s="196" t="s">
        <v>554</v>
      </c>
      <c r="G334" s="35"/>
      <c r="H334" s="35"/>
      <c r="I334" s="166"/>
      <c r="J334" s="166"/>
      <c r="K334" s="35"/>
      <c r="L334" s="35"/>
      <c r="M334" s="36"/>
      <c r="N334" s="197"/>
      <c r="O334" s="198"/>
      <c r="P334" s="70"/>
      <c r="Q334" s="70"/>
      <c r="R334" s="70"/>
      <c r="S334" s="70"/>
      <c r="T334" s="70"/>
      <c r="U334" s="70"/>
      <c r="V334" s="70"/>
      <c r="W334" s="70"/>
      <c r="X334" s="70"/>
      <c r="Y334" s="71"/>
      <c r="Z334" s="33"/>
      <c r="AA334" s="33"/>
      <c r="AB334" s="33"/>
      <c r="AC334" s="33"/>
      <c r="AD334" s="33"/>
      <c r="AE334" s="33"/>
      <c r="AT334" s="14" t="s">
        <v>149</v>
      </c>
      <c r="AU334" s="14" t="s">
        <v>79</v>
      </c>
    </row>
    <row r="335" spans="1:65" s="2" customFormat="1" ht="24.2" customHeight="1">
      <c r="A335" s="33"/>
      <c r="B335" s="34"/>
      <c r="C335" s="180" t="s">
        <v>556</v>
      </c>
      <c r="D335" s="180" t="s">
        <v>140</v>
      </c>
      <c r="E335" s="181" t="s">
        <v>557</v>
      </c>
      <c r="F335" s="182" t="s">
        <v>558</v>
      </c>
      <c r="G335" s="183" t="s">
        <v>143</v>
      </c>
      <c r="H335" s="184">
        <v>1</v>
      </c>
      <c r="I335" s="185"/>
      <c r="J335" s="186"/>
      <c r="K335" s="187">
        <f>ROUND(P335*H335,2)</f>
        <v>0</v>
      </c>
      <c r="L335" s="182" t="s">
        <v>144</v>
      </c>
      <c r="M335" s="188"/>
      <c r="N335" s="189" t="s">
        <v>1</v>
      </c>
      <c r="O335" s="190" t="s">
        <v>42</v>
      </c>
      <c r="P335" s="191">
        <f>I335+J335</f>
        <v>0</v>
      </c>
      <c r="Q335" s="191">
        <f>ROUND(I335*H335,2)</f>
        <v>0</v>
      </c>
      <c r="R335" s="191">
        <f>ROUND(J335*H335,2)</f>
        <v>0</v>
      </c>
      <c r="S335" s="70"/>
      <c r="T335" s="192">
        <f>S335*H335</f>
        <v>0</v>
      </c>
      <c r="U335" s="192">
        <v>0</v>
      </c>
      <c r="V335" s="192">
        <f>U335*H335</f>
        <v>0</v>
      </c>
      <c r="W335" s="192">
        <v>0</v>
      </c>
      <c r="X335" s="192">
        <f>W335*H335</f>
        <v>0</v>
      </c>
      <c r="Y335" s="193" t="s">
        <v>1</v>
      </c>
      <c r="Z335" s="33"/>
      <c r="AA335" s="33"/>
      <c r="AB335" s="33"/>
      <c r="AC335" s="33"/>
      <c r="AD335" s="33"/>
      <c r="AE335" s="33"/>
      <c r="AR335" s="194" t="s">
        <v>152</v>
      </c>
      <c r="AT335" s="194" t="s">
        <v>140</v>
      </c>
      <c r="AU335" s="194" t="s">
        <v>79</v>
      </c>
      <c r="AY335" s="14" t="s">
        <v>146</v>
      </c>
      <c r="BE335" s="114">
        <f>IF(O335="základní",K335,0)</f>
        <v>0</v>
      </c>
      <c r="BF335" s="114">
        <f>IF(O335="snížená",K335,0)</f>
        <v>0</v>
      </c>
      <c r="BG335" s="114">
        <f>IF(O335="zákl. přenesená",K335,0)</f>
        <v>0</v>
      </c>
      <c r="BH335" s="114">
        <f>IF(O335="sníž. přenesená",K335,0)</f>
        <v>0</v>
      </c>
      <c r="BI335" s="114">
        <f>IF(O335="nulová",K335,0)</f>
        <v>0</v>
      </c>
      <c r="BJ335" s="14" t="s">
        <v>87</v>
      </c>
      <c r="BK335" s="114">
        <f>ROUND(P335*H335,2)</f>
        <v>0</v>
      </c>
      <c r="BL335" s="14" t="s">
        <v>152</v>
      </c>
      <c r="BM335" s="194" t="s">
        <v>559</v>
      </c>
    </row>
    <row r="336" spans="1:65" s="2" customFormat="1" ht="11.25">
      <c r="A336" s="33"/>
      <c r="B336" s="34"/>
      <c r="C336" s="35"/>
      <c r="D336" s="195" t="s">
        <v>149</v>
      </c>
      <c r="E336" s="35"/>
      <c r="F336" s="196" t="s">
        <v>558</v>
      </c>
      <c r="G336" s="35"/>
      <c r="H336" s="35"/>
      <c r="I336" s="166"/>
      <c r="J336" s="166"/>
      <c r="K336" s="35"/>
      <c r="L336" s="35"/>
      <c r="M336" s="36"/>
      <c r="N336" s="197"/>
      <c r="O336" s="198"/>
      <c r="P336" s="70"/>
      <c r="Q336" s="70"/>
      <c r="R336" s="70"/>
      <c r="S336" s="70"/>
      <c r="T336" s="70"/>
      <c r="U336" s="70"/>
      <c r="V336" s="70"/>
      <c r="W336" s="70"/>
      <c r="X336" s="70"/>
      <c r="Y336" s="71"/>
      <c r="Z336" s="33"/>
      <c r="AA336" s="33"/>
      <c r="AB336" s="33"/>
      <c r="AC336" s="33"/>
      <c r="AD336" s="33"/>
      <c r="AE336" s="33"/>
      <c r="AT336" s="14" t="s">
        <v>149</v>
      </c>
      <c r="AU336" s="14" t="s">
        <v>79</v>
      </c>
    </row>
    <row r="337" spans="1:65" s="2" customFormat="1" ht="49.15" customHeight="1">
      <c r="A337" s="33"/>
      <c r="B337" s="34"/>
      <c r="C337" s="180" t="s">
        <v>560</v>
      </c>
      <c r="D337" s="180" t="s">
        <v>140</v>
      </c>
      <c r="E337" s="181" t="s">
        <v>561</v>
      </c>
      <c r="F337" s="182" t="s">
        <v>562</v>
      </c>
      <c r="G337" s="183" t="s">
        <v>143</v>
      </c>
      <c r="H337" s="184">
        <v>1</v>
      </c>
      <c r="I337" s="185"/>
      <c r="J337" s="186"/>
      <c r="K337" s="187">
        <f>ROUND(P337*H337,2)</f>
        <v>0</v>
      </c>
      <c r="L337" s="182" t="s">
        <v>144</v>
      </c>
      <c r="M337" s="188"/>
      <c r="N337" s="189" t="s">
        <v>1</v>
      </c>
      <c r="O337" s="190" t="s">
        <v>42</v>
      </c>
      <c r="P337" s="191">
        <f>I337+J337</f>
        <v>0</v>
      </c>
      <c r="Q337" s="191">
        <f>ROUND(I337*H337,2)</f>
        <v>0</v>
      </c>
      <c r="R337" s="191">
        <f>ROUND(J337*H337,2)</f>
        <v>0</v>
      </c>
      <c r="S337" s="70"/>
      <c r="T337" s="192">
        <f>S337*H337</f>
        <v>0</v>
      </c>
      <c r="U337" s="192">
        <v>0</v>
      </c>
      <c r="V337" s="192">
        <f>U337*H337</f>
        <v>0</v>
      </c>
      <c r="W337" s="192">
        <v>0</v>
      </c>
      <c r="X337" s="192">
        <f>W337*H337</f>
        <v>0</v>
      </c>
      <c r="Y337" s="193" t="s">
        <v>1</v>
      </c>
      <c r="Z337" s="33"/>
      <c r="AA337" s="33"/>
      <c r="AB337" s="33"/>
      <c r="AC337" s="33"/>
      <c r="AD337" s="33"/>
      <c r="AE337" s="33"/>
      <c r="AR337" s="194" t="s">
        <v>152</v>
      </c>
      <c r="AT337" s="194" t="s">
        <v>140</v>
      </c>
      <c r="AU337" s="194" t="s">
        <v>79</v>
      </c>
      <c r="AY337" s="14" t="s">
        <v>146</v>
      </c>
      <c r="BE337" s="114">
        <f>IF(O337="základní",K337,0)</f>
        <v>0</v>
      </c>
      <c r="BF337" s="114">
        <f>IF(O337="snížená",K337,0)</f>
        <v>0</v>
      </c>
      <c r="BG337" s="114">
        <f>IF(O337="zákl. přenesená",K337,0)</f>
        <v>0</v>
      </c>
      <c r="BH337" s="114">
        <f>IF(O337="sníž. přenesená",K337,0)</f>
        <v>0</v>
      </c>
      <c r="BI337" s="114">
        <f>IF(O337="nulová",K337,0)</f>
        <v>0</v>
      </c>
      <c r="BJ337" s="14" t="s">
        <v>87</v>
      </c>
      <c r="BK337" s="114">
        <f>ROUND(P337*H337,2)</f>
        <v>0</v>
      </c>
      <c r="BL337" s="14" t="s">
        <v>152</v>
      </c>
      <c r="BM337" s="194" t="s">
        <v>563</v>
      </c>
    </row>
    <row r="338" spans="1:65" s="2" customFormat="1" ht="29.25">
      <c r="A338" s="33"/>
      <c r="B338" s="34"/>
      <c r="C338" s="35"/>
      <c r="D338" s="195" t="s">
        <v>149</v>
      </c>
      <c r="E338" s="35"/>
      <c r="F338" s="196" t="s">
        <v>562</v>
      </c>
      <c r="G338" s="35"/>
      <c r="H338" s="35"/>
      <c r="I338" s="166"/>
      <c r="J338" s="166"/>
      <c r="K338" s="35"/>
      <c r="L338" s="35"/>
      <c r="M338" s="36"/>
      <c r="N338" s="197"/>
      <c r="O338" s="198"/>
      <c r="P338" s="70"/>
      <c r="Q338" s="70"/>
      <c r="R338" s="70"/>
      <c r="S338" s="70"/>
      <c r="T338" s="70"/>
      <c r="U338" s="70"/>
      <c r="V338" s="70"/>
      <c r="W338" s="70"/>
      <c r="X338" s="70"/>
      <c r="Y338" s="71"/>
      <c r="Z338" s="33"/>
      <c r="AA338" s="33"/>
      <c r="AB338" s="33"/>
      <c r="AC338" s="33"/>
      <c r="AD338" s="33"/>
      <c r="AE338" s="33"/>
      <c r="AT338" s="14" t="s">
        <v>149</v>
      </c>
      <c r="AU338" s="14" t="s">
        <v>79</v>
      </c>
    </row>
    <row r="339" spans="1:65" s="2" customFormat="1" ht="49.15" customHeight="1">
      <c r="A339" s="33"/>
      <c r="B339" s="34"/>
      <c r="C339" s="180" t="s">
        <v>564</v>
      </c>
      <c r="D339" s="180" t="s">
        <v>140</v>
      </c>
      <c r="E339" s="181" t="s">
        <v>565</v>
      </c>
      <c r="F339" s="182" t="s">
        <v>566</v>
      </c>
      <c r="G339" s="183" t="s">
        <v>143</v>
      </c>
      <c r="H339" s="184">
        <v>1</v>
      </c>
      <c r="I339" s="185"/>
      <c r="J339" s="186"/>
      <c r="K339" s="187">
        <f>ROUND(P339*H339,2)</f>
        <v>0</v>
      </c>
      <c r="L339" s="182" t="s">
        <v>144</v>
      </c>
      <c r="M339" s="188"/>
      <c r="N339" s="189" t="s">
        <v>1</v>
      </c>
      <c r="O339" s="190" t="s">
        <v>42</v>
      </c>
      <c r="P339" s="191">
        <f>I339+J339</f>
        <v>0</v>
      </c>
      <c r="Q339" s="191">
        <f>ROUND(I339*H339,2)</f>
        <v>0</v>
      </c>
      <c r="R339" s="191">
        <f>ROUND(J339*H339,2)</f>
        <v>0</v>
      </c>
      <c r="S339" s="70"/>
      <c r="T339" s="192">
        <f>S339*H339</f>
        <v>0</v>
      </c>
      <c r="U339" s="192">
        <v>0</v>
      </c>
      <c r="V339" s="192">
        <f>U339*H339</f>
        <v>0</v>
      </c>
      <c r="W339" s="192">
        <v>0</v>
      </c>
      <c r="X339" s="192">
        <f>W339*H339</f>
        <v>0</v>
      </c>
      <c r="Y339" s="193" t="s">
        <v>1</v>
      </c>
      <c r="Z339" s="33"/>
      <c r="AA339" s="33"/>
      <c r="AB339" s="33"/>
      <c r="AC339" s="33"/>
      <c r="AD339" s="33"/>
      <c r="AE339" s="33"/>
      <c r="AR339" s="194" t="s">
        <v>152</v>
      </c>
      <c r="AT339" s="194" t="s">
        <v>140</v>
      </c>
      <c r="AU339" s="194" t="s">
        <v>79</v>
      </c>
      <c r="AY339" s="14" t="s">
        <v>146</v>
      </c>
      <c r="BE339" s="114">
        <f>IF(O339="základní",K339,0)</f>
        <v>0</v>
      </c>
      <c r="BF339" s="114">
        <f>IF(O339="snížená",K339,0)</f>
        <v>0</v>
      </c>
      <c r="BG339" s="114">
        <f>IF(O339="zákl. přenesená",K339,0)</f>
        <v>0</v>
      </c>
      <c r="BH339" s="114">
        <f>IF(O339="sníž. přenesená",K339,0)</f>
        <v>0</v>
      </c>
      <c r="BI339" s="114">
        <f>IF(O339="nulová",K339,0)</f>
        <v>0</v>
      </c>
      <c r="BJ339" s="14" t="s">
        <v>87</v>
      </c>
      <c r="BK339" s="114">
        <f>ROUND(P339*H339,2)</f>
        <v>0</v>
      </c>
      <c r="BL339" s="14" t="s">
        <v>152</v>
      </c>
      <c r="BM339" s="194" t="s">
        <v>567</v>
      </c>
    </row>
    <row r="340" spans="1:65" s="2" customFormat="1" ht="29.25">
      <c r="A340" s="33"/>
      <c r="B340" s="34"/>
      <c r="C340" s="35"/>
      <c r="D340" s="195" t="s">
        <v>149</v>
      </c>
      <c r="E340" s="35"/>
      <c r="F340" s="196" t="s">
        <v>566</v>
      </c>
      <c r="G340" s="35"/>
      <c r="H340" s="35"/>
      <c r="I340" s="166"/>
      <c r="J340" s="166"/>
      <c r="K340" s="35"/>
      <c r="L340" s="35"/>
      <c r="M340" s="36"/>
      <c r="N340" s="197"/>
      <c r="O340" s="198"/>
      <c r="P340" s="70"/>
      <c r="Q340" s="70"/>
      <c r="R340" s="70"/>
      <c r="S340" s="70"/>
      <c r="T340" s="70"/>
      <c r="U340" s="70"/>
      <c r="V340" s="70"/>
      <c r="W340" s="70"/>
      <c r="X340" s="70"/>
      <c r="Y340" s="71"/>
      <c r="Z340" s="33"/>
      <c r="AA340" s="33"/>
      <c r="AB340" s="33"/>
      <c r="AC340" s="33"/>
      <c r="AD340" s="33"/>
      <c r="AE340" s="33"/>
      <c r="AT340" s="14" t="s">
        <v>149</v>
      </c>
      <c r="AU340" s="14" t="s">
        <v>79</v>
      </c>
    </row>
    <row r="341" spans="1:65" s="2" customFormat="1" ht="24.2" customHeight="1">
      <c r="A341" s="33"/>
      <c r="B341" s="34"/>
      <c r="C341" s="180" t="s">
        <v>568</v>
      </c>
      <c r="D341" s="180" t="s">
        <v>140</v>
      </c>
      <c r="E341" s="181" t="s">
        <v>569</v>
      </c>
      <c r="F341" s="182" t="s">
        <v>570</v>
      </c>
      <c r="G341" s="183" t="s">
        <v>143</v>
      </c>
      <c r="H341" s="184">
        <v>1</v>
      </c>
      <c r="I341" s="185"/>
      <c r="J341" s="186"/>
      <c r="K341" s="187">
        <f>ROUND(P341*H341,2)</f>
        <v>0</v>
      </c>
      <c r="L341" s="182" t="s">
        <v>144</v>
      </c>
      <c r="M341" s="188"/>
      <c r="N341" s="189" t="s">
        <v>1</v>
      </c>
      <c r="O341" s="190" t="s">
        <v>42</v>
      </c>
      <c r="P341" s="191">
        <f>I341+J341</f>
        <v>0</v>
      </c>
      <c r="Q341" s="191">
        <f>ROUND(I341*H341,2)</f>
        <v>0</v>
      </c>
      <c r="R341" s="191">
        <f>ROUND(J341*H341,2)</f>
        <v>0</v>
      </c>
      <c r="S341" s="70"/>
      <c r="T341" s="192">
        <f>S341*H341</f>
        <v>0</v>
      </c>
      <c r="U341" s="192">
        <v>0</v>
      </c>
      <c r="V341" s="192">
        <f>U341*H341</f>
        <v>0</v>
      </c>
      <c r="W341" s="192">
        <v>0</v>
      </c>
      <c r="X341" s="192">
        <f>W341*H341</f>
        <v>0</v>
      </c>
      <c r="Y341" s="193" t="s">
        <v>1</v>
      </c>
      <c r="Z341" s="33"/>
      <c r="AA341" s="33"/>
      <c r="AB341" s="33"/>
      <c r="AC341" s="33"/>
      <c r="AD341" s="33"/>
      <c r="AE341" s="33"/>
      <c r="AR341" s="194" t="s">
        <v>152</v>
      </c>
      <c r="AT341" s="194" t="s">
        <v>140</v>
      </c>
      <c r="AU341" s="194" t="s">
        <v>79</v>
      </c>
      <c r="AY341" s="14" t="s">
        <v>146</v>
      </c>
      <c r="BE341" s="114">
        <f>IF(O341="základní",K341,0)</f>
        <v>0</v>
      </c>
      <c r="BF341" s="114">
        <f>IF(O341="snížená",K341,0)</f>
        <v>0</v>
      </c>
      <c r="BG341" s="114">
        <f>IF(O341="zákl. přenesená",K341,0)</f>
        <v>0</v>
      </c>
      <c r="BH341" s="114">
        <f>IF(O341="sníž. přenesená",K341,0)</f>
        <v>0</v>
      </c>
      <c r="BI341" s="114">
        <f>IF(O341="nulová",K341,0)</f>
        <v>0</v>
      </c>
      <c r="BJ341" s="14" t="s">
        <v>87</v>
      </c>
      <c r="BK341" s="114">
        <f>ROUND(P341*H341,2)</f>
        <v>0</v>
      </c>
      <c r="BL341" s="14" t="s">
        <v>152</v>
      </c>
      <c r="BM341" s="194" t="s">
        <v>571</v>
      </c>
    </row>
    <row r="342" spans="1:65" s="2" customFormat="1" ht="11.25">
      <c r="A342" s="33"/>
      <c r="B342" s="34"/>
      <c r="C342" s="35"/>
      <c r="D342" s="195" t="s">
        <v>149</v>
      </c>
      <c r="E342" s="35"/>
      <c r="F342" s="196" t="s">
        <v>570</v>
      </c>
      <c r="G342" s="35"/>
      <c r="H342" s="35"/>
      <c r="I342" s="166"/>
      <c r="J342" s="166"/>
      <c r="K342" s="35"/>
      <c r="L342" s="35"/>
      <c r="M342" s="36"/>
      <c r="N342" s="197"/>
      <c r="O342" s="198"/>
      <c r="P342" s="70"/>
      <c r="Q342" s="70"/>
      <c r="R342" s="70"/>
      <c r="S342" s="70"/>
      <c r="T342" s="70"/>
      <c r="U342" s="70"/>
      <c r="V342" s="70"/>
      <c r="W342" s="70"/>
      <c r="X342" s="70"/>
      <c r="Y342" s="71"/>
      <c r="Z342" s="33"/>
      <c r="AA342" s="33"/>
      <c r="AB342" s="33"/>
      <c r="AC342" s="33"/>
      <c r="AD342" s="33"/>
      <c r="AE342" s="33"/>
      <c r="AT342" s="14" t="s">
        <v>149</v>
      </c>
      <c r="AU342" s="14" t="s">
        <v>79</v>
      </c>
    </row>
    <row r="343" spans="1:65" s="2" customFormat="1" ht="24.2" customHeight="1">
      <c r="A343" s="33"/>
      <c r="B343" s="34"/>
      <c r="C343" s="180" t="s">
        <v>572</v>
      </c>
      <c r="D343" s="180" t="s">
        <v>140</v>
      </c>
      <c r="E343" s="181" t="s">
        <v>573</v>
      </c>
      <c r="F343" s="182" t="s">
        <v>574</v>
      </c>
      <c r="G343" s="183" t="s">
        <v>143</v>
      </c>
      <c r="H343" s="184">
        <v>1</v>
      </c>
      <c r="I343" s="185"/>
      <c r="J343" s="186"/>
      <c r="K343" s="187">
        <f>ROUND(P343*H343,2)</f>
        <v>0</v>
      </c>
      <c r="L343" s="182" t="s">
        <v>144</v>
      </c>
      <c r="M343" s="188"/>
      <c r="N343" s="189" t="s">
        <v>1</v>
      </c>
      <c r="O343" s="190" t="s">
        <v>42</v>
      </c>
      <c r="P343" s="191">
        <f>I343+J343</f>
        <v>0</v>
      </c>
      <c r="Q343" s="191">
        <f>ROUND(I343*H343,2)</f>
        <v>0</v>
      </c>
      <c r="R343" s="191">
        <f>ROUND(J343*H343,2)</f>
        <v>0</v>
      </c>
      <c r="S343" s="70"/>
      <c r="T343" s="192">
        <f>S343*H343</f>
        <v>0</v>
      </c>
      <c r="U343" s="192">
        <v>0</v>
      </c>
      <c r="V343" s="192">
        <f>U343*H343</f>
        <v>0</v>
      </c>
      <c r="W343" s="192">
        <v>0</v>
      </c>
      <c r="X343" s="192">
        <f>W343*H343</f>
        <v>0</v>
      </c>
      <c r="Y343" s="193" t="s">
        <v>1</v>
      </c>
      <c r="Z343" s="33"/>
      <c r="AA343" s="33"/>
      <c r="AB343" s="33"/>
      <c r="AC343" s="33"/>
      <c r="AD343" s="33"/>
      <c r="AE343" s="33"/>
      <c r="AR343" s="194" t="s">
        <v>152</v>
      </c>
      <c r="AT343" s="194" t="s">
        <v>140</v>
      </c>
      <c r="AU343" s="194" t="s">
        <v>79</v>
      </c>
      <c r="AY343" s="14" t="s">
        <v>146</v>
      </c>
      <c r="BE343" s="114">
        <f>IF(O343="základní",K343,0)</f>
        <v>0</v>
      </c>
      <c r="BF343" s="114">
        <f>IF(O343="snížená",K343,0)</f>
        <v>0</v>
      </c>
      <c r="BG343" s="114">
        <f>IF(O343="zákl. přenesená",K343,0)</f>
        <v>0</v>
      </c>
      <c r="BH343" s="114">
        <f>IF(O343="sníž. přenesená",K343,0)</f>
        <v>0</v>
      </c>
      <c r="BI343" s="114">
        <f>IF(O343="nulová",K343,0)</f>
        <v>0</v>
      </c>
      <c r="BJ343" s="14" t="s">
        <v>87</v>
      </c>
      <c r="BK343" s="114">
        <f>ROUND(P343*H343,2)</f>
        <v>0</v>
      </c>
      <c r="BL343" s="14" t="s">
        <v>152</v>
      </c>
      <c r="BM343" s="194" t="s">
        <v>575</v>
      </c>
    </row>
    <row r="344" spans="1:65" s="2" customFormat="1" ht="11.25">
      <c r="A344" s="33"/>
      <c r="B344" s="34"/>
      <c r="C344" s="35"/>
      <c r="D344" s="195" t="s">
        <v>149</v>
      </c>
      <c r="E344" s="35"/>
      <c r="F344" s="196" t="s">
        <v>574</v>
      </c>
      <c r="G344" s="35"/>
      <c r="H344" s="35"/>
      <c r="I344" s="166"/>
      <c r="J344" s="166"/>
      <c r="K344" s="35"/>
      <c r="L344" s="35"/>
      <c r="M344" s="36"/>
      <c r="N344" s="197"/>
      <c r="O344" s="198"/>
      <c r="P344" s="70"/>
      <c r="Q344" s="70"/>
      <c r="R344" s="70"/>
      <c r="S344" s="70"/>
      <c r="T344" s="70"/>
      <c r="U344" s="70"/>
      <c r="V344" s="70"/>
      <c r="W344" s="70"/>
      <c r="X344" s="70"/>
      <c r="Y344" s="71"/>
      <c r="Z344" s="33"/>
      <c r="AA344" s="33"/>
      <c r="AB344" s="33"/>
      <c r="AC344" s="33"/>
      <c r="AD344" s="33"/>
      <c r="AE344" s="33"/>
      <c r="AT344" s="14" t="s">
        <v>149</v>
      </c>
      <c r="AU344" s="14" t="s">
        <v>79</v>
      </c>
    </row>
    <row r="345" spans="1:65" s="2" customFormat="1" ht="24.2" customHeight="1">
      <c r="A345" s="33"/>
      <c r="B345" s="34"/>
      <c r="C345" s="180" t="s">
        <v>576</v>
      </c>
      <c r="D345" s="180" t="s">
        <v>140</v>
      </c>
      <c r="E345" s="181" t="s">
        <v>577</v>
      </c>
      <c r="F345" s="182" t="s">
        <v>578</v>
      </c>
      <c r="G345" s="183" t="s">
        <v>143</v>
      </c>
      <c r="H345" s="184">
        <v>1</v>
      </c>
      <c r="I345" s="185"/>
      <c r="J345" s="186"/>
      <c r="K345" s="187">
        <f>ROUND(P345*H345,2)</f>
        <v>0</v>
      </c>
      <c r="L345" s="182" t="s">
        <v>144</v>
      </c>
      <c r="M345" s="188"/>
      <c r="N345" s="189" t="s">
        <v>1</v>
      </c>
      <c r="O345" s="190" t="s">
        <v>42</v>
      </c>
      <c r="P345" s="191">
        <f>I345+J345</f>
        <v>0</v>
      </c>
      <c r="Q345" s="191">
        <f>ROUND(I345*H345,2)</f>
        <v>0</v>
      </c>
      <c r="R345" s="191">
        <f>ROUND(J345*H345,2)</f>
        <v>0</v>
      </c>
      <c r="S345" s="70"/>
      <c r="T345" s="192">
        <f>S345*H345</f>
        <v>0</v>
      </c>
      <c r="U345" s="192">
        <v>0</v>
      </c>
      <c r="V345" s="192">
        <f>U345*H345</f>
        <v>0</v>
      </c>
      <c r="W345" s="192">
        <v>0</v>
      </c>
      <c r="X345" s="192">
        <f>W345*H345</f>
        <v>0</v>
      </c>
      <c r="Y345" s="193" t="s">
        <v>1</v>
      </c>
      <c r="Z345" s="33"/>
      <c r="AA345" s="33"/>
      <c r="AB345" s="33"/>
      <c r="AC345" s="33"/>
      <c r="AD345" s="33"/>
      <c r="AE345" s="33"/>
      <c r="AR345" s="194" t="s">
        <v>152</v>
      </c>
      <c r="AT345" s="194" t="s">
        <v>140</v>
      </c>
      <c r="AU345" s="194" t="s">
        <v>79</v>
      </c>
      <c r="AY345" s="14" t="s">
        <v>146</v>
      </c>
      <c r="BE345" s="114">
        <f>IF(O345="základní",K345,0)</f>
        <v>0</v>
      </c>
      <c r="BF345" s="114">
        <f>IF(O345="snížená",K345,0)</f>
        <v>0</v>
      </c>
      <c r="BG345" s="114">
        <f>IF(O345="zákl. přenesená",K345,0)</f>
        <v>0</v>
      </c>
      <c r="BH345" s="114">
        <f>IF(O345="sníž. přenesená",K345,0)</f>
        <v>0</v>
      </c>
      <c r="BI345" s="114">
        <f>IF(O345="nulová",K345,0)</f>
        <v>0</v>
      </c>
      <c r="BJ345" s="14" t="s">
        <v>87</v>
      </c>
      <c r="BK345" s="114">
        <f>ROUND(P345*H345,2)</f>
        <v>0</v>
      </c>
      <c r="BL345" s="14" t="s">
        <v>152</v>
      </c>
      <c r="BM345" s="194" t="s">
        <v>579</v>
      </c>
    </row>
    <row r="346" spans="1:65" s="2" customFormat="1" ht="11.25">
      <c r="A346" s="33"/>
      <c r="B346" s="34"/>
      <c r="C346" s="35"/>
      <c r="D346" s="195" t="s">
        <v>149</v>
      </c>
      <c r="E346" s="35"/>
      <c r="F346" s="196" t="s">
        <v>578</v>
      </c>
      <c r="G346" s="35"/>
      <c r="H346" s="35"/>
      <c r="I346" s="166"/>
      <c r="J346" s="166"/>
      <c r="K346" s="35"/>
      <c r="L346" s="35"/>
      <c r="M346" s="36"/>
      <c r="N346" s="197"/>
      <c r="O346" s="198"/>
      <c r="P346" s="70"/>
      <c r="Q346" s="70"/>
      <c r="R346" s="70"/>
      <c r="S346" s="70"/>
      <c r="T346" s="70"/>
      <c r="U346" s="70"/>
      <c r="V346" s="70"/>
      <c r="W346" s="70"/>
      <c r="X346" s="70"/>
      <c r="Y346" s="71"/>
      <c r="Z346" s="33"/>
      <c r="AA346" s="33"/>
      <c r="AB346" s="33"/>
      <c r="AC346" s="33"/>
      <c r="AD346" s="33"/>
      <c r="AE346" s="33"/>
      <c r="AT346" s="14" t="s">
        <v>149</v>
      </c>
      <c r="AU346" s="14" t="s">
        <v>79</v>
      </c>
    </row>
    <row r="347" spans="1:65" s="2" customFormat="1" ht="24.2" customHeight="1">
      <c r="A347" s="33"/>
      <c r="B347" s="34"/>
      <c r="C347" s="180" t="s">
        <v>580</v>
      </c>
      <c r="D347" s="180" t="s">
        <v>140</v>
      </c>
      <c r="E347" s="181" t="s">
        <v>581</v>
      </c>
      <c r="F347" s="182" t="s">
        <v>582</v>
      </c>
      <c r="G347" s="183" t="s">
        <v>143</v>
      </c>
      <c r="H347" s="184">
        <v>1</v>
      </c>
      <c r="I347" s="185"/>
      <c r="J347" s="186"/>
      <c r="K347" s="187">
        <f>ROUND(P347*H347,2)</f>
        <v>0</v>
      </c>
      <c r="L347" s="182" t="s">
        <v>144</v>
      </c>
      <c r="M347" s="188"/>
      <c r="N347" s="189" t="s">
        <v>1</v>
      </c>
      <c r="O347" s="190" t="s">
        <v>42</v>
      </c>
      <c r="P347" s="191">
        <f>I347+J347</f>
        <v>0</v>
      </c>
      <c r="Q347" s="191">
        <f>ROUND(I347*H347,2)</f>
        <v>0</v>
      </c>
      <c r="R347" s="191">
        <f>ROUND(J347*H347,2)</f>
        <v>0</v>
      </c>
      <c r="S347" s="70"/>
      <c r="T347" s="192">
        <f>S347*H347</f>
        <v>0</v>
      </c>
      <c r="U347" s="192">
        <v>0</v>
      </c>
      <c r="V347" s="192">
        <f>U347*H347</f>
        <v>0</v>
      </c>
      <c r="W347" s="192">
        <v>0</v>
      </c>
      <c r="X347" s="192">
        <f>W347*H347</f>
        <v>0</v>
      </c>
      <c r="Y347" s="193" t="s">
        <v>1</v>
      </c>
      <c r="Z347" s="33"/>
      <c r="AA347" s="33"/>
      <c r="AB347" s="33"/>
      <c r="AC347" s="33"/>
      <c r="AD347" s="33"/>
      <c r="AE347" s="33"/>
      <c r="AR347" s="194" t="s">
        <v>152</v>
      </c>
      <c r="AT347" s="194" t="s">
        <v>140</v>
      </c>
      <c r="AU347" s="194" t="s">
        <v>79</v>
      </c>
      <c r="AY347" s="14" t="s">
        <v>146</v>
      </c>
      <c r="BE347" s="114">
        <f>IF(O347="základní",K347,0)</f>
        <v>0</v>
      </c>
      <c r="BF347" s="114">
        <f>IF(O347="snížená",K347,0)</f>
        <v>0</v>
      </c>
      <c r="BG347" s="114">
        <f>IF(O347="zákl. přenesená",K347,0)</f>
        <v>0</v>
      </c>
      <c r="BH347" s="114">
        <f>IF(O347="sníž. přenesená",K347,0)</f>
        <v>0</v>
      </c>
      <c r="BI347" s="114">
        <f>IF(O347="nulová",K347,0)</f>
        <v>0</v>
      </c>
      <c r="BJ347" s="14" t="s">
        <v>87</v>
      </c>
      <c r="BK347" s="114">
        <f>ROUND(P347*H347,2)</f>
        <v>0</v>
      </c>
      <c r="BL347" s="14" t="s">
        <v>152</v>
      </c>
      <c r="BM347" s="194" t="s">
        <v>583</v>
      </c>
    </row>
    <row r="348" spans="1:65" s="2" customFormat="1" ht="11.25">
      <c r="A348" s="33"/>
      <c r="B348" s="34"/>
      <c r="C348" s="35"/>
      <c r="D348" s="195" t="s">
        <v>149</v>
      </c>
      <c r="E348" s="35"/>
      <c r="F348" s="196" t="s">
        <v>582</v>
      </c>
      <c r="G348" s="35"/>
      <c r="H348" s="35"/>
      <c r="I348" s="166"/>
      <c r="J348" s="166"/>
      <c r="K348" s="35"/>
      <c r="L348" s="35"/>
      <c r="M348" s="36"/>
      <c r="N348" s="197"/>
      <c r="O348" s="198"/>
      <c r="P348" s="70"/>
      <c r="Q348" s="70"/>
      <c r="R348" s="70"/>
      <c r="S348" s="70"/>
      <c r="T348" s="70"/>
      <c r="U348" s="70"/>
      <c r="V348" s="70"/>
      <c r="W348" s="70"/>
      <c r="X348" s="70"/>
      <c r="Y348" s="71"/>
      <c r="Z348" s="33"/>
      <c r="AA348" s="33"/>
      <c r="AB348" s="33"/>
      <c r="AC348" s="33"/>
      <c r="AD348" s="33"/>
      <c r="AE348" s="33"/>
      <c r="AT348" s="14" t="s">
        <v>149</v>
      </c>
      <c r="AU348" s="14" t="s">
        <v>79</v>
      </c>
    </row>
    <row r="349" spans="1:65" s="2" customFormat="1" ht="24.2" customHeight="1">
      <c r="A349" s="33"/>
      <c r="B349" s="34"/>
      <c r="C349" s="180" t="s">
        <v>584</v>
      </c>
      <c r="D349" s="180" t="s">
        <v>140</v>
      </c>
      <c r="E349" s="181" t="s">
        <v>585</v>
      </c>
      <c r="F349" s="182" t="s">
        <v>586</v>
      </c>
      <c r="G349" s="183" t="s">
        <v>143</v>
      </c>
      <c r="H349" s="184">
        <v>1</v>
      </c>
      <c r="I349" s="185"/>
      <c r="J349" s="186"/>
      <c r="K349" s="187">
        <f>ROUND(P349*H349,2)</f>
        <v>0</v>
      </c>
      <c r="L349" s="182" t="s">
        <v>144</v>
      </c>
      <c r="M349" s="188"/>
      <c r="N349" s="189" t="s">
        <v>1</v>
      </c>
      <c r="O349" s="190" t="s">
        <v>42</v>
      </c>
      <c r="P349" s="191">
        <f>I349+J349</f>
        <v>0</v>
      </c>
      <c r="Q349" s="191">
        <f>ROUND(I349*H349,2)</f>
        <v>0</v>
      </c>
      <c r="R349" s="191">
        <f>ROUND(J349*H349,2)</f>
        <v>0</v>
      </c>
      <c r="S349" s="70"/>
      <c r="T349" s="192">
        <f>S349*H349</f>
        <v>0</v>
      </c>
      <c r="U349" s="192">
        <v>0</v>
      </c>
      <c r="V349" s="192">
        <f>U349*H349</f>
        <v>0</v>
      </c>
      <c r="W349" s="192">
        <v>0</v>
      </c>
      <c r="X349" s="192">
        <f>W349*H349</f>
        <v>0</v>
      </c>
      <c r="Y349" s="193" t="s">
        <v>1</v>
      </c>
      <c r="Z349" s="33"/>
      <c r="AA349" s="33"/>
      <c r="AB349" s="33"/>
      <c r="AC349" s="33"/>
      <c r="AD349" s="33"/>
      <c r="AE349" s="33"/>
      <c r="AR349" s="194" t="s">
        <v>152</v>
      </c>
      <c r="AT349" s="194" t="s">
        <v>140</v>
      </c>
      <c r="AU349" s="194" t="s">
        <v>79</v>
      </c>
      <c r="AY349" s="14" t="s">
        <v>146</v>
      </c>
      <c r="BE349" s="114">
        <f>IF(O349="základní",K349,0)</f>
        <v>0</v>
      </c>
      <c r="BF349" s="114">
        <f>IF(O349="snížená",K349,0)</f>
        <v>0</v>
      </c>
      <c r="BG349" s="114">
        <f>IF(O349="zákl. přenesená",K349,0)</f>
        <v>0</v>
      </c>
      <c r="BH349" s="114">
        <f>IF(O349="sníž. přenesená",K349,0)</f>
        <v>0</v>
      </c>
      <c r="BI349" s="114">
        <f>IF(O349="nulová",K349,0)</f>
        <v>0</v>
      </c>
      <c r="BJ349" s="14" t="s">
        <v>87</v>
      </c>
      <c r="BK349" s="114">
        <f>ROUND(P349*H349,2)</f>
        <v>0</v>
      </c>
      <c r="BL349" s="14" t="s">
        <v>152</v>
      </c>
      <c r="BM349" s="194" t="s">
        <v>587</v>
      </c>
    </row>
    <row r="350" spans="1:65" s="2" customFormat="1" ht="11.25">
      <c r="A350" s="33"/>
      <c r="B350" s="34"/>
      <c r="C350" s="35"/>
      <c r="D350" s="195" t="s">
        <v>149</v>
      </c>
      <c r="E350" s="35"/>
      <c r="F350" s="196" t="s">
        <v>586</v>
      </c>
      <c r="G350" s="35"/>
      <c r="H350" s="35"/>
      <c r="I350" s="166"/>
      <c r="J350" s="166"/>
      <c r="K350" s="35"/>
      <c r="L350" s="35"/>
      <c r="M350" s="36"/>
      <c r="N350" s="197"/>
      <c r="O350" s="198"/>
      <c r="P350" s="70"/>
      <c r="Q350" s="70"/>
      <c r="R350" s="70"/>
      <c r="S350" s="70"/>
      <c r="T350" s="70"/>
      <c r="U350" s="70"/>
      <c r="V350" s="70"/>
      <c r="W350" s="70"/>
      <c r="X350" s="70"/>
      <c r="Y350" s="71"/>
      <c r="Z350" s="33"/>
      <c r="AA350" s="33"/>
      <c r="AB350" s="33"/>
      <c r="AC350" s="33"/>
      <c r="AD350" s="33"/>
      <c r="AE350" s="33"/>
      <c r="AT350" s="14" t="s">
        <v>149</v>
      </c>
      <c r="AU350" s="14" t="s">
        <v>79</v>
      </c>
    </row>
    <row r="351" spans="1:65" s="2" customFormat="1" ht="24.2" customHeight="1">
      <c r="A351" s="33"/>
      <c r="B351" s="34"/>
      <c r="C351" s="180" t="s">
        <v>588</v>
      </c>
      <c r="D351" s="180" t="s">
        <v>140</v>
      </c>
      <c r="E351" s="181" t="s">
        <v>589</v>
      </c>
      <c r="F351" s="182" t="s">
        <v>590</v>
      </c>
      <c r="G351" s="183" t="s">
        <v>143</v>
      </c>
      <c r="H351" s="184">
        <v>1</v>
      </c>
      <c r="I351" s="185"/>
      <c r="J351" s="186"/>
      <c r="K351" s="187">
        <f>ROUND(P351*H351,2)</f>
        <v>0</v>
      </c>
      <c r="L351" s="182" t="s">
        <v>144</v>
      </c>
      <c r="M351" s="188"/>
      <c r="N351" s="189" t="s">
        <v>1</v>
      </c>
      <c r="O351" s="190" t="s">
        <v>42</v>
      </c>
      <c r="P351" s="191">
        <f>I351+J351</f>
        <v>0</v>
      </c>
      <c r="Q351" s="191">
        <f>ROUND(I351*H351,2)</f>
        <v>0</v>
      </c>
      <c r="R351" s="191">
        <f>ROUND(J351*H351,2)</f>
        <v>0</v>
      </c>
      <c r="S351" s="70"/>
      <c r="T351" s="192">
        <f>S351*H351</f>
        <v>0</v>
      </c>
      <c r="U351" s="192">
        <v>0</v>
      </c>
      <c r="V351" s="192">
        <f>U351*H351</f>
        <v>0</v>
      </c>
      <c r="W351" s="192">
        <v>0</v>
      </c>
      <c r="X351" s="192">
        <f>W351*H351</f>
        <v>0</v>
      </c>
      <c r="Y351" s="193" t="s">
        <v>1</v>
      </c>
      <c r="Z351" s="33"/>
      <c r="AA351" s="33"/>
      <c r="AB351" s="33"/>
      <c r="AC351" s="33"/>
      <c r="AD351" s="33"/>
      <c r="AE351" s="33"/>
      <c r="AR351" s="194" t="s">
        <v>152</v>
      </c>
      <c r="AT351" s="194" t="s">
        <v>140</v>
      </c>
      <c r="AU351" s="194" t="s">
        <v>79</v>
      </c>
      <c r="AY351" s="14" t="s">
        <v>146</v>
      </c>
      <c r="BE351" s="114">
        <f>IF(O351="základní",K351,0)</f>
        <v>0</v>
      </c>
      <c r="BF351" s="114">
        <f>IF(O351="snížená",K351,0)</f>
        <v>0</v>
      </c>
      <c r="BG351" s="114">
        <f>IF(O351="zákl. přenesená",K351,0)</f>
        <v>0</v>
      </c>
      <c r="BH351" s="114">
        <f>IF(O351="sníž. přenesená",K351,0)</f>
        <v>0</v>
      </c>
      <c r="BI351" s="114">
        <f>IF(O351="nulová",K351,0)</f>
        <v>0</v>
      </c>
      <c r="BJ351" s="14" t="s">
        <v>87</v>
      </c>
      <c r="BK351" s="114">
        <f>ROUND(P351*H351,2)</f>
        <v>0</v>
      </c>
      <c r="BL351" s="14" t="s">
        <v>152</v>
      </c>
      <c r="BM351" s="194" t="s">
        <v>591</v>
      </c>
    </row>
    <row r="352" spans="1:65" s="2" customFormat="1" ht="11.25">
      <c r="A352" s="33"/>
      <c r="B352" s="34"/>
      <c r="C352" s="35"/>
      <c r="D352" s="195" t="s">
        <v>149</v>
      </c>
      <c r="E352" s="35"/>
      <c r="F352" s="196" t="s">
        <v>590</v>
      </c>
      <c r="G352" s="35"/>
      <c r="H352" s="35"/>
      <c r="I352" s="166"/>
      <c r="J352" s="166"/>
      <c r="K352" s="35"/>
      <c r="L352" s="35"/>
      <c r="M352" s="36"/>
      <c r="N352" s="197"/>
      <c r="O352" s="198"/>
      <c r="P352" s="70"/>
      <c r="Q352" s="70"/>
      <c r="R352" s="70"/>
      <c r="S352" s="70"/>
      <c r="T352" s="70"/>
      <c r="U352" s="70"/>
      <c r="V352" s="70"/>
      <c r="W352" s="70"/>
      <c r="X352" s="70"/>
      <c r="Y352" s="71"/>
      <c r="Z352" s="33"/>
      <c r="AA352" s="33"/>
      <c r="AB352" s="33"/>
      <c r="AC352" s="33"/>
      <c r="AD352" s="33"/>
      <c r="AE352" s="33"/>
      <c r="AT352" s="14" t="s">
        <v>149</v>
      </c>
      <c r="AU352" s="14" t="s">
        <v>79</v>
      </c>
    </row>
    <row r="353" spans="1:65" s="2" customFormat="1" ht="24.2" customHeight="1">
      <c r="A353" s="33"/>
      <c r="B353" s="34"/>
      <c r="C353" s="180" t="s">
        <v>592</v>
      </c>
      <c r="D353" s="180" t="s">
        <v>140</v>
      </c>
      <c r="E353" s="181" t="s">
        <v>593</v>
      </c>
      <c r="F353" s="182" t="s">
        <v>594</v>
      </c>
      <c r="G353" s="183" t="s">
        <v>143</v>
      </c>
      <c r="H353" s="184">
        <v>2</v>
      </c>
      <c r="I353" s="185"/>
      <c r="J353" s="186"/>
      <c r="K353" s="187">
        <f>ROUND(P353*H353,2)</f>
        <v>0</v>
      </c>
      <c r="L353" s="182" t="s">
        <v>144</v>
      </c>
      <c r="M353" s="188"/>
      <c r="N353" s="189" t="s">
        <v>1</v>
      </c>
      <c r="O353" s="190" t="s">
        <v>42</v>
      </c>
      <c r="P353" s="191">
        <f>I353+J353</f>
        <v>0</v>
      </c>
      <c r="Q353" s="191">
        <f>ROUND(I353*H353,2)</f>
        <v>0</v>
      </c>
      <c r="R353" s="191">
        <f>ROUND(J353*H353,2)</f>
        <v>0</v>
      </c>
      <c r="S353" s="70"/>
      <c r="T353" s="192">
        <f>S353*H353</f>
        <v>0</v>
      </c>
      <c r="U353" s="192">
        <v>0</v>
      </c>
      <c r="V353" s="192">
        <f>U353*H353</f>
        <v>0</v>
      </c>
      <c r="W353" s="192">
        <v>0</v>
      </c>
      <c r="X353" s="192">
        <f>W353*H353</f>
        <v>0</v>
      </c>
      <c r="Y353" s="193" t="s">
        <v>1</v>
      </c>
      <c r="Z353" s="33"/>
      <c r="AA353" s="33"/>
      <c r="AB353" s="33"/>
      <c r="AC353" s="33"/>
      <c r="AD353" s="33"/>
      <c r="AE353" s="33"/>
      <c r="AR353" s="194" t="s">
        <v>152</v>
      </c>
      <c r="AT353" s="194" t="s">
        <v>140</v>
      </c>
      <c r="AU353" s="194" t="s">
        <v>79</v>
      </c>
      <c r="AY353" s="14" t="s">
        <v>146</v>
      </c>
      <c r="BE353" s="114">
        <f>IF(O353="základní",K353,0)</f>
        <v>0</v>
      </c>
      <c r="BF353" s="114">
        <f>IF(O353="snížená",K353,0)</f>
        <v>0</v>
      </c>
      <c r="BG353" s="114">
        <f>IF(O353="zákl. přenesená",K353,0)</f>
        <v>0</v>
      </c>
      <c r="BH353" s="114">
        <f>IF(O353="sníž. přenesená",K353,0)</f>
        <v>0</v>
      </c>
      <c r="BI353" s="114">
        <f>IF(O353="nulová",K353,0)</f>
        <v>0</v>
      </c>
      <c r="BJ353" s="14" t="s">
        <v>87</v>
      </c>
      <c r="BK353" s="114">
        <f>ROUND(P353*H353,2)</f>
        <v>0</v>
      </c>
      <c r="BL353" s="14" t="s">
        <v>152</v>
      </c>
      <c r="BM353" s="194" t="s">
        <v>595</v>
      </c>
    </row>
    <row r="354" spans="1:65" s="2" customFormat="1" ht="19.5">
      <c r="A354" s="33"/>
      <c r="B354" s="34"/>
      <c r="C354" s="35"/>
      <c r="D354" s="195" t="s">
        <v>149</v>
      </c>
      <c r="E354" s="35"/>
      <c r="F354" s="196" t="s">
        <v>594</v>
      </c>
      <c r="G354" s="35"/>
      <c r="H354" s="35"/>
      <c r="I354" s="166"/>
      <c r="J354" s="166"/>
      <c r="K354" s="35"/>
      <c r="L354" s="35"/>
      <c r="M354" s="36"/>
      <c r="N354" s="197"/>
      <c r="O354" s="198"/>
      <c r="P354" s="70"/>
      <c r="Q354" s="70"/>
      <c r="R354" s="70"/>
      <c r="S354" s="70"/>
      <c r="T354" s="70"/>
      <c r="U354" s="70"/>
      <c r="V354" s="70"/>
      <c r="W354" s="70"/>
      <c r="X354" s="70"/>
      <c r="Y354" s="71"/>
      <c r="Z354" s="33"/>
      <c r="AA354" s="33"/>
      <c r="AB354" s="33"/>
      <c r="AC354" s="33"/>
      <c r="AD354" s="33"/>
      <c r="AE354" s="33"/>
      <c r="AT354" s="14" t="s">
        <v>149</v>
      </c>
      <c r="AU354" s="14" t="s">
        <v>79</v>
      </c>
    </row>
    <row r="355" spans="1:65" s="2" customFormat="1" ht="37.9" customHeight="1">
      <c r="A355" s="33"/>
      <c r="B355" s="34"/>
      <c r="C355" s="180" t="s">
        <v>596</v>
      </c>
      <c r="D355" s="180" t="s">
        <v>140</v>
      </c>
      <c r="E355" s="181" t="s">
        <v>597</v>
      </c>
      <c r="F355" s="182" t="s">
        <v>598</v>
      </c>
      <c r="G355" s="183" t="s">
        <v>143</v>
      </c>
      <c r="H355" s="184">
        <v>4</v>
      </c>
      <c r="I355" s="185"/>
      <c r="J355" s="186"/>
      <c r="K355" s="187">
        <f>ROUND(P355*H355,2)</f>
        <v>0</v>
      </c>
      <c r="L355" s="182" t="s">
        <v>144</v>
      </c>
      <c r="M355" s="188"/>
      <c r="N355" s="189" t="s">
        <v>1</v>
      </c>
      <c r="O355" s="190" t="s">
        <v>42</v>
      </c>
      <c r="P355" s="191">
        <f>I355+J355</f>
        <v>0</v>
      </c>
      <c r="Q355" s="191">
        <f>ROUND(I355*H355,2)</f>
        <v>0</v>
      </c>
      <c r="R355" s="191">
        <f>ROUND(J355*H355,2)</f>
        <v>0</v>
      </c>
      <c r="S355" s="70"/>
      <c r="T355" s="192">
        <f>S355*H355</f>
        <v>0</v>
      </c>
      <c r="U355" s="192">
        <v>0</v>
      </c>
      <c r="V355" s="192">
        <f>U355*H355</f>
        <v>0</v>
      </c>
      <c r="W355" s="192">
        <v>0</v>
      </c>
      <c r="X355" s="192">
        <f>W355*H355</f>
        <v>0</v>
      </c>
      <c r="Y355" s="193" t="s">
        <v>1</v>
      </c>
      <c r="Z355" s="33"/>
      <c r="AA355" s="33"/>
      <c r="AB355" s="33"/>
      <c r="AC355" s="33"/>
      <c r="AD355" s="33"/>
      <c r="AE355" s="33"/>
      <c r="AR355" s="194" t="s">
        <v>152</v>
      </c>
      <c r="AT355" s="194" t="s">
        <v>140</v>
      </c>
      <c r="AU355" s="194" t="s">
        <v>79</v>
      </c>
      <c r="AY355" s="14" t="s">
        <v>146</v>
      </c>
      <c r="BE355" s="114">
        <f>IF(O355="základní",K355,0)</f>
        <v>0</v>
      </c>
      <c r="BF355" s="114">
        <f>IF(O355="snížená",K355,0)</f>
        <v>0</v>
      </c>
      <c r="BG355" s="114">
        <f>IF(O355="zákl. přenesená",K355,0)</f>
        <v>0</v>
      </c>
      <c r="BH355" s="114">
        <f>IF(O355="sníž. přenesená",K355,0)</f>
        <v>0</v>
      </c>
      <c r="BI355" s="114">
        <f>IF(O355="nulová",K355,0)</f>
        <v>0</v>
      </c>
      <c r="BJ355" s="14" t="s">
        <v>87</v>
      </c>
      <c r="BK355" s="114">
        <f>ROUND(P355*H355,2)</f>
        <v>0</v>
      </c>
      <c r="BL355" s="14" t="s">
        <v>152</v>
      </c>
      <c r="BM355" s="194" t="s">
        <v>599</v>
      </c>
    </row>
    <row r="356" spans="1:65" s="2" customFormat="1" ht="19.5">
      <c r="A356" s="33"/>
      <c r="B356" s="34"/>
      <c r="C356" s="35"/>
      <c r="D356" s="195" t="s">
        <v>149</v>
      </c>
      <c r="E356" s="35"/>
      <c r="F356" s="196" t="s">
        <v>598</v>
      </c>
      <c r="G356" s="35"/>
      <c r="H356" s="35"/>
      <c r="I356" s="166"/>
      <c r="J356" s="166"/>
      <c r="K356" s="35"/>
      <c r="L356" s="35"/>
      <c r="M356" s="36"/>
      <c r="N356" s="197"/>
      <c r="O356" s="198"/>
      <c r="P356" s="70"/>
      <c r="Q356" s="70"/>
      <c r="R356" s="70"/>
      <c r="S356" s="70"/>
      <c r="T356" s="70"/>
      <c r="U356" s="70"/>
      <c r="V356" s="70"/>
      <c r="W356" s="70"/>
      <c r="X356" s="70"/>
      <c r="Y356" s="71"/>
      <c r="Z356" s="33"/>
      <c r="AA356" s="33"/>
      <c r="AB356" s="33"/>
      <c r="AC356" s="33"/>
      <c r="AD356" s="33"/>
      <c r="AE356" s="33"/>
      <c r="AT356" s="14" t="s">
        <v>149</v>
      </c>
      <c r="AU356" s="14" t="s">
        <v>79</v>
      </c>
    </row>
    <row r="357" spans="1:65" s="2" customFormat="1" ht="24.2" customHeight="1">
      <c r="A357" s="33"/>
      <c r="B357" s="34"/>
      <c r="C357" s="180" t="s">
        <v>600</v>
      </c>
      <c r="D357" s="180" t="s">
        <v>140</v>
      </c>
      <c r="E357" s="181" t="s">
        <v>601</v>
      </c>
      <c r="F357" s="182" t="s">
        <v>602</v>
      </c>
      <c r="G357" s="183" t="s">
        <v>143</v>
      </c>
      <c r="H357" s="184">
        <v>1</v>
      </c>
      <c r="I357" s="185"/>
      <c r="J357" s="186"/>
      <c r="K357" s="187">
        <f>ROUND(P357*H357,2)</f>
        <v>0</v>
      </c>
      <c r="L357" s="182" t="s">
        <v>144</v>
      </c>
      <c r="M357" s="188"/>
      <c r="N357" s="189" t="s">
        <v>1</v>
      </c>
      <c r="O357" s="190" t="s">
        <v>42</v>
      </c>
      <c r="P357" s="191">
        <f>I357+J357</f>
        <v>0</v>
      </c>
      <c r="Q357" s="191">
        <f>ROUND(I357*H357,2)</f>
        <v>0</v>
      </c>
      <c r="R357" s="191">
        <f>ROUND(J357*H357,2)</f>
        <v>0</v>
      </c>
      <c r="S357" s="70"/>
      <c r="T357" s="192">
        <f>S357*H357</f>
        <v>0</v>
      </c>
      <c r="U357" s="192">
        <v>0</v>
      </c>
      <c r="V357" s="192">
        <f>U357*H357</f>
        <v>0</v>
      </c>
      <c r="W357" s="192">
        <v>0</v>
      </c>
      <c r="X357" s="192">
        <f>W357*H357</f>
        <v>0</v>
      </c>
      <c r="Y357" s="193" t="s">
        <v>1</v>
      </c>
      <c r="Z357" s="33"/>
      <c r="AA357" s="33"/>
      <c r="AB357" s="33"/>
      <c r="AC357" s="33"/>
      <c r="AD357" s="33"/>
      <c r="AE357" s="33"/>
      <c r="AR357" s="194" t="s">
        <v>152</v>
      </c>
      <c r="AT357" s="194" t="s">
        <v>140</v>
      </c>
      <c r="AU357" s="194" t="s">
        <v>79</v>
      </c>
      <c r="AY357" s="14" t="s">
        <v>146</v>
      </c>
      <c r="BE357" s="114">
        <f>IF(O357="základní",K357,0)</f>
        <v>0</v>
      </c>
      <c r="BF357" s="114">
        <f>IF(O357="snížená",K357,0)</f>
        <v>0</v>
      </c>
      <c r="BG357" s="114">
        <f>IF(O357="zákl. přenesená",K357,0)</f>
        <v>0</v>
      </c>
      <c r="BH357" s="114">
        <f>IF(O357="sníž. přenesená",K357,0)</f>
        <v>0</v>
      </c>
      <c r="BI357" s="114">
        <f>IF(O357="nulová",K357,0)</f>
        <v>0</v>
      </c>
      <c r="BJ357" s="14" t="s">
        <v>87</v>
      </c>
      <c r="BK357" s="114">
        <f>ROUND(P357*H357,2)</f>
        <v>0</v>
      </c>
      <c r="BL357" s="14" t="s">
        <v>152</v>
      </c>
      <c r="BM357" s="194" t="s">
        <v>603</v>
      </c>
    </row>
    <row r="358" spans="1:65" s="2" customFormat="1" ht="19.5">
      <c r="A358" s="33"/>
      <c r="B358" s="34"/>
      <c r="C358" s="35"/>
      <c r="D358" s="195" t="s">
        <v>149</v>
      </c>
      <c r="E358" s="35"/>
      <c r="F358" s="196" t="s">
        <v>602</v>
      </c>
      <c r="G358" s="35"/>
      <c r="H358" s="35"/>
      <c r="I358" s="166"/>
      <c r="J358" s="166"/>
      <c r="K358" s="35"/>
      <c r="L358" s="35"/>
      <c r="M358" s="36"/>
      <c r="N358" s="197"/>
      <c r="O358" s="198"/>
      <c r="P358" s="70"/>
      <c r="Q358" s="70"/>
      <c r="R358" s="70"/>
      <c r="S358" s="70"/>
      <c r="T358" s="70"/>
      <c r="U358" s="70"/>
      <c r="V358" s="70"/>
      <c r="W358" s="70"/>
      <c r="X358" s="70"/>
      <c r="Y358" s="71"/>
      <c r="Z358" s="33"/>
      <c r="AA358" s="33"/>
      <c r="AB358" s="33"/>
      <c r="AC358" s="33"/>
      <c r="AD358" s="33"/>
      <c r="AE358" s="33"/>
      <c r="AT358" s="14" t="s">
        <v>149</v>
      </c>
      <c r="AU358" s="14" t="s">
        <v>79</v>
      </c>
    </row>
    <row r="359" spans="1:65" s="2" customFormat="1" ht="24.2" customHeight="1">
      <c r="A359" s="33"/>
      <c r="B359" s="34"/>
      <c r="C359" s="180" t="s">
        <v>604</v>
      </c>
      <c r="D359" s="180" t="s">
        <v>140</v>
      </c>
      <c r="E359" s="181" t="s">
        <v>605</v>
      </c>
      <c r="F359" s="182" t="s">
        <v>606</v>
      </c>
      <c r="G359" s="183" t="s">
        <v>143</v>
      </c>
      <c r="H359" s="184">
        <v>1</v>
      </c>
      <c r="I359" s="185"/>
      <c r="J359" s="186"/>
      <c r="K359" s="187">
        <f>ROUND(P359*H359,2)</f>
        <v>0</v>
      </c>
      <c r="L359" s="182" t="s">
        <v>144</v>
      </c>
      <c r="M359" s="188"/>
      <c r="N359" s="189" t="s">
        <v>1</v>
      </c>
      <c r="O359" s="190" t="s">
        <v>42</v>
      </c>
      <c r="P359" s="191">
        <f>I359+J359</f>
        <v>0</v>
      </c>
      <c r="Q359" s="191">
        <f>ROUND(I359*H359,2)</f>
        <v>0</v>
      </c>
      <c r="R359" s="191">
        <f>ROUND(J359*H359,2)</f>
        <v>0</v>
      </c>
      <c r="S359" s="70"/>
      <c r="T359" s="192">
        <f>S359*H359</f>
        <v>0</v>
      </c>
      <c r="U359" s="192">
        <v>0</v>
      </c>
      <c r="V359" s="192">
        <f>U359*H359</f>
        <v>0</v>
      </c>
      <c r="W359" s="192">
        <v>0</v>
      </c>
      <c r="X359" s="192">
        <f>W359*H359</f>
        <v>0</v>
      </c>
      <c r="Y359" s="193" t="s">
        <v>1</v>
      </c>
      <c r="Z359" s="33"/>
      <c r="AA359" s="33"/>
      <c r="AB359" s="33"/>
      <c r="AC359" s="33"/>
      <c r="AD359" s="33"/>
      <c r="AE359" s="33"/>
      <c r="AR359" s="194" t="s">
        <v>152</v>
      </c>
      <c r="AT359" s="194" t="s">
        <v>140</v>
      </c>
      <c r="AU359" s="194" t="s">
        <v>79</v>
      </c>
      <c r="AY359" s="14" t="s">
        <v>146</v>
      </c>
      <c r="BE359" s="114">
        <f>IF(O359="základní",K359,0)</f>
        <v>0</v>
      </c>
      <c r="BF359" s="114">
        <f>IF(O359="snížená",K359,0)</f>
        <v>0</v>
      </c>
      <c r="BG359" s="114">
        <f>IF(O359="zákl. přenesená",K359,0)</f>
        <v>0</v>
      </c>
      <c r="BH359" s="114">
        <f>IF(O359="sníž. přenesená",K359,0)</f>
        <v>0</v>
      </c>
      <c r="BI359" s="114">
        <f>IF(O359="nulová",K359,0)</f>
        <v>0</v>
      </c>
      <c r="BJ359" s="14" t="s">
        <v>87</v>
      </c>
      <c r="BK359" s="114">
        <f>ROUND(P359*H359,2)</f>
        <v>0</v>
      </c>
      <c r="BL359" s="14" t="s">
        <v>152</v>
      </c>
      <c r="BM359" s="194" t="s">
        <v>607</v>
      </c>
    </row>
    <row r="360" spans="1:65" s="2" customFormat="1" ht="19.5">
      <c r="A360" s="33"/>
      <c r="B360" s="34"/>
      <c r="C360" s="35"/>
      <c r="D360" s="195" t="s">
        <v>149</v>
      </c>
      <c r="E360" s="35"/>
      <c r="F360" s="196" t="s">
        <v>606</v>
      </c>
      <c r="G360" s="35"/>
      <c r="H360" s="35"/>
      <c r="I360" s="166"/>
      <c r="J360" s="166"/>
      <c r="K360" s="35"/>
      <c r="L360" s="35"/>
      <c r="M360" s="36"/>
      <c r="N360" s="197"/>
      <c r="O360" s="198"/>
      <c r="P360" s="70"/>
      <c r="Q360" s="70"/>
      <c r="R360" s="70"/>
      <c r="S360" s="70"/>
      <c r="T360" s="70"/>
      <c r="U360" s="70"/>
      <c r="V360" s="70"/>
      <c r="W360" s="70"/>
      <c r="X360" s="70"/>
      <c r="Y360" s="71"/>
      <c r="Z360" s="33"/>
      <c r="AA360" s="33"/>
      <c r="AB360" s="33"/>
      <c r="AC360" s="33"/>
      <c r="AD360" s="33"/>
      <c r="AE360" s="33"/>
      <c r="AT360" s="14" t="s">
        <v>149</v>
      </c>
      <c r="AU360" s="14" t="s">
        <v>79</v>
      </c>
    </row>
    <row r="361" spans="1:65" s="2" customFormat="1" ht="24.2" customHeight="1">
      <c r="A361" s="33"/>
      <c r="B361" s="34"/>
      <c r="C361" s="180" t="s">
        <v>608</v>
      </c>
      <c r="D361" s="180" t="s">
        <v>140</v>
      </c>
      <c r="E361" s="181" t="s">
        <v>609</v>
      </c>
      <c r="F361" s="182" t="s">
        <v>610</v>
      </c>
      <c r="G361" s="183" t="s">
        <v>143</v>
      </c>
      <c r="H361" s="184">
        <v>1</v>
      </c>
      <c r="I361" s="185"/>
      <c r="J361" s="186"/>
      <c r="K361" s="187">
        <f>ROUND(P361*H361,2)</f>
        <v>0</v>
      </c>
      <c r="L361" s="182" t="s">
        <v>144</v>
      </c>
      <c r="M361" s="188"/>
      <c r="N361" s="189" t="s">
        <v>1</v>
      </c>
      <c r="O361" s="190" t="s">
        <v>42</v>
      </c>
      <c r="P361" s="191">
        <f>I361+J361</f>
        <v>0</v>
      </c>
      <c r="Q361" s="191">
        <f>ROUND(I361*H361,2)</f>
        <v>0</v>
      </c>
      <c r="R361" s="191">
        <f>ROUND(J361*H361,2)</f>
        <v>0</v>
      </c>
      <c r="S361" s="70"/>
      <c r="T361" s="192">
        <f>S361*H361</f>
        <v>0</v>
      </c>
      <c r="U361" s="192">
        <v>0</v>
      </c>
      <c r="V361" s="192">
        <f>U361*H361</f>
        <v>0</v>
      </c>
      <c r="W361" s="192">
        <v>0</v>
      </c>
      <c r="X361" s="192">
        <f>W361*H361</f>
        <v>0</v>
      </c>
      <c r="Y361" s="193" t="s">
        <v>1</v>
      </c>
      <c r="Z361" s="33"/>
      <c r="AA361" s="33"/>
      <c r="AB361" s="33"/>
      <c r="AC361" s="33"/>
      <c r="AD361" s="33"/>
      <c r="AE361" s="33"/>
      <c r="AR361" s="194" t="s">
        <v>152</v>
      </c>
      <c r="AT361" s="194" t="s">
        <v>140</v>
      </c>
      <c r="AU361" s="194" t="s">
        <v>79</v>
      </c>
      <c r="AY361" s="14" t="s">
        <v>146</v>
      </c>
      <c r="BE361" s="114">
        <f>IF(O361="základní",K361,0)</f>
        <v>0</v>
      </c>
      <c r="BF361" s="114">
        <f>IF(O361="snížená",K361,0)</f>
        <v>0</v>
      </c>
      <c r="BG361" s="114">
        <f>IF(O361="zákl. přenesená",K361,0)</f>
        <v>0</v>
      </c>
      <c r="BH361" s="114">
        <f>IF(O361="sníž. přenesená",K361,0)</f>
        <v>0</v>
      </c>
      <c r="BI361" s="114">
        <f>IF(O361="nulová",K361,0)</f>
        <v>0</v>
      </c>
      <c r="BJ361" s="14" t="s">
        <v>87</v>
      </c>
      <c r="BK361" s="114">
        <f>ROUND(P361*H361,2)</f>
        <v>0</v>
      </c>
      <c r="BL361" s="14" t="s">
        <v>152</v>
      </c>
      <c r="BM361" s="194" t="s">
        <v>611</v>
      </c>
    </row>
    <row r="362" spans="1:65" s="2" customFormat="1" ht="19.5">
      <c r="A362" s="33"/>
      <c r="B362" s="34"/>
      <c r="C362" s="35"/>
      <c r="D362" s="195" t="s">
        <v>149</v>
      </c>
      <c r="E362" s="35"/>
      <c r="F362" s="196" t="s">
        <v>610</v>
      </c>
      <c r="G362" s="35"/>
      <c r="H362" s="35"/>
      <c r="I362" s="166"/>
      <c r="J362" s="166"/>
      <c r="K362" s="35"/>
      <c r="L362" s="35"/>
      <c r="M362" s="36"/>
      <c r="N362" s="197"/>
      <c r="O362" s="198"/>
      <c r="P362" s="70"/>
      <c r="Q362" s="70"/>
      <c r="R362" s="70"/>
      <c r="S362" s="70"/>
      <c r="T362" s="70"/>
      <c r="U362" s="70"/>
      <c r="V362" s="70"/>
      <c r="W362" s="70"/>
      <c r="X362" s="70"/>
      <c r="Y362" s="71"/>
      <c r="Z362" s="33"/>
      <c r="AA362" s="33"/>
      <c r="AB362" s="33"/>
      <c r="AC362" s="33"/>
      <c r="AD362" s="33"/>
      <c r="AE362" s="33"/>
      <c r="AT362" s="14" t="s">
        <v>149</v>
      </c>
      <c r="AU362" s="14" t="s">
        <v>79</v>
      </c>
    </row>
    <row r="363" spans="1:65" s="2" customFormat="1" ht="24.2" customHeight="1">
      <c r="A363" s="33"/>
      <c r="B363" s="34"/>
      <c r="C363" s="180" t="s">
        <v>612</v>
      </c>
      <c r="D363" s="180" t="s">
        <v>140</v>
      </c>
      <c r="E363" s="181" t="s">
        <v>613</v>
      </c>
      <c r="F363" s="182" t="s">
        <v>614</v>
      </c>
      <c r="G363" s="183" t="s">
        <v>143</v>
      </c>
      <c r="H363" s="184">
        <v>1</v>
      </c>
      <c r="I363" s="185"/>
      <c r="J363" s="186"/>
      <c r="K363" s="187">
        <f>ROUND(P363*H363,2)</f>
        <v>0</v>
      </c>
      <c r="L363" s="182" t="s">
        <v>144</v>
      </c>
      <c r="M363" s="188"/>
      <c r="N363" s="189" t="s">
        <v>1</v>
      </c>
      <c r="O363" s="190" t="s">
        <v>42</v>
      </c>
      <c r="P363" s="191">
        <f>I363+J363</f>
        <v>0</v>
      </c>
      <c r="Q363" s="191">
        <f>ROUND(I363*H363,2)</f>
        <v>0</v>
      </c>
      <c r="R363" s="191">
        <f>ROUND(J363*H363,2)</f>
        <v>0</v>
      </c>
      <c r="S363" s="70"/>
      <c r="T363" s="192">
        <f>S363*H363</f>
        <v>0</v>
      </c>
      <c r="U363" s="192">
        <v>0</v>
      </c>
      <c r="V363" s="192">
        <f>U363*H363</f>
        <v>0</v>
      </c>
      <c r="W363" s="192">
        <v>0</v>
      </c>
      <c r="X363" s="192">
        <f>W363*H363</f>
        <v>0</v>
      </c>
      <c r="Y363" s="193" t="s">
        <v>1</v>
      </c>
      <c r="Z363" s="33"/>
      <c r="AA363" s="33"/>
      <c r="AB363" s="33"/>
      <c r="AC363" s="33"/>
      <c r="AD363" s="33"/>
      <c r="AE363" s="33"/>
      <c r="AR363" s="194" t="s">
        <v>152</v>
      </c>
      <c r="AT363" s="194" t="s">
        <v>140</v>
      </c>
      <c r="AU363" s="194" t="s">
        <v>79</v>
      </c>
      <c r="AY363" s="14" t="s">
        <v>146</v>
      </c>
      <c r="BE363" s="114">
        <f>IF(O363="základní",K363,0)</f>
        <v>0</v>
      </c>
      <c r="BF363" s="114">
        <f>IF(O363="snížená",K363,0)</f>
        <v>0</v>
      </c>
      <c r="BG363" s="114">
        <f>IF(O363="zákl. přenesená",K363,0)</f>
        <v>0</v>
      </c>
      <c r="BH363" s="114">
        <f>IF(O363="sníž. přenesená",K363,0)</f>
        <v>0</v>
      </c>
      <c r="BI363" s="114">
        <f>IF(O363="nulová",K363,0)</f>
        <v>0</v>
      </c>
      <c r="BJ363" s="14" t="s">
        <v>87</v>
      </c>
      <c r="BK363" s="114">
        <f>ROUND(P363*H363,2)</f>
        <v>0</v>
      </c>
      <c r="BL363" s="14" t="s">
        <v>152</v>
      </c>
      <c r="BM363" s="194" t="s">
        <v>615</v>
      </c>
    </row>
    <row r="364" spans="1:65" s="2" customFormat="1" ht="11.25">
      <c r="A364" s="33"/>
      <c r="B364" s="34"/>
      <c r="C364" s="35"/>
      <c r="D364" s="195" t="s">
        <v>149</v>
      </c>
      <c r="E364" s="35"/>
      <c r="F364" s="196" t="s">
        <v>614</v>
      </c>
      <c r="G364" s="35"/>
      <c r="H364" s="35"/>
      <c r="I364" s="166"/>
      <c r="J364" s="166"/>
      <c r="K364" s="35"/>
      <c r="L364" s="35"/>
      <c r="M364" s="36"/>
      <c r="N364" s="197"/>
      <c r="O364" s="198"/>
      <c r="P364" s="70"/>
      <c r="Q364" s="70"/>
      <c r="R364" s="70"/>
      <c r="S364" s="70"/>
      <c r="T364" s="70"/>
      <c r="U364" s="70"/>
      <c r="V364" s="70"/>
      <c r="W364" s="70"/>
      <c r="X364" s="70"/>
      <c r="Y364" s="71"/>
      <c r="Z364" s="33"/>
      <c r="AA364" s="33"/>
      <c r="AB364" s="33"/>
      <c r="AC364" s="33"/>
      <c r="AD364" s="33"/>
      <c r="AE364" s="33"/>
      <c r="AT364" s="14" t="s">
        <v>149</v>
      </c>
      <c r="AU364" s="14" t="s">
        <v>79</v>
      </c>
    </row>
    <row r="365" spans="1:65" s="2" customFormat="1" ht="24.2" customHeight="1">
      <c r="A365" s="33"/>
      <c r="B365" s="34"/>
      <c r="C365" s="180" t="s">
        <v>616</v>
      </c>
      <c r="D365" s="180" t="s">
        <v>140</v>
      </c>
      <c r="E365" s="181" t="s">
        <v>617</v>
      </c>
      <c r="F365" s="182" t="s">
        <v>618</v>
      </c>
      <c r="G365" s="183" t="s">
        <v>143</v>
      </c>
      <c r="H365" s="184">
        <v>1</v>
      </c>
      <c r="I365" s="185"/>
      <c r="J365" s="186"/>
      <c r="K365" s="187">
        <f>ROUND(P365*H365,2)</f>
        <v>0</v>
      </c>
      <c r="L365" s="182" t="s">
        <v>144</v>
      </c>
      <c r="M365" s="188"/>
      <c r="N365" s="189" t="s">
        <v>1</v>
      </c>
      <c r="O365" s="190" t="s">
        <v>42</v>
      </c>
      <c r="P365" s="191">
        <f>I365+J365</f>
        <v>0</v>
      </c>
      <c r="Q365" s="191">
        <f>ROUND(I365*H365,2)</f>
        <v>0</v>
      </c>
      <c r="R365" s="191">
        <f>ROUND(J365*H365,2)</f>
        <v>0</v>
      </c>
      <c r="S365" s="70"/>
      <c r="T365" s="192">
        <f>S365*H365</f>
        <v>0</v>
      </c>
      <c r="U365" s="192">
        <v>0</v>
      </c>
      <c r="V365" s="192">
        <f>U365*H365</f>
        <v>0</v>
      </c>
      <c r="W365" s="192">
        <v>0</v>
      </c>
      <c r="X365" s="192">
        <f>W365*H365</f>
        <v>0</v>
      </c>
      <c r="Y365" s="193" t="s">
        <v>1</v>
      </c>
      <c r="Z365" s="33"/>
      <c r="AA365" s="33"/>
      <c r="AB365" s="33"/>
      <c r="AC365" s="33"/>
      <c r="AD365" s="33"/>
      <c r="AE365" s="33"/>
      <c r="AR365" s="194" t="s">
        <v>152</v>
      </c>
      <c r="AT365" s="194" t="s">
        <v>140</v>
      </c>
      <c r="AU365" s="194" t="s">
        <v>79</v>
      </c>
      <c r="AY365" s="14" t="s">
        <v>146</v>
      </c>
      <c r="BE365" s="114">
        <f>IF(O365="základní",K365,0)</f>
        <v>0</v>
      </c>
      <c r="BF365" s="114">
        <f>IF(O365="snížená",K365,0)</f>
        <v>0</v>
      </c>
      <c r="BG365" s="114">
        <f>IF(O365="zákl. přenesená",K365,0)</f>
        <v>0</v>
      </c>
      <c r="BH365" s="114">
        <f>IF(O365="sníž. přenesená",K365,0)</f>
        <v>0</v>
      </c>
      <c r="BI365" s="114">
        <f>IF(O365="nulová",K365,0)</f>
        <v>0</v>
      </c>
      <c r="BJ365" s="14" t="s">
        <v>87</v>
      </c>
      <c r="BK365" s="114">
        <f>ROUND(P365*H365,2)</f>
        <v>0</v>
      </c>
      <c r="BL365" s="14" t="s">
        <v>152</v>
      </c>
      <c r="BM365" s="194" t="s">
        <v>619</v>
      </c>
    </row>
    <row r="366" spans="1:65" s="2" customFormat="1" ht="19.5">
      <c r="A366" s="33"/>
      <c r="B366" s="34"/>
      <c r="C366" s="35"/>
      <c r="D366" s="195" t="s">
        <v>149</v>
      </c>
      <c r="E366" s="35"/>
      <c r="F366" s="196" t="s">
        <v>618</v>
      </c>
      <c r="G366" s="35"/>
      <c r="H366" s="35"/>
      <c r="I366" s="166"/>
      <c r="J366" s="166"/>
      <c r="K366" s="35"/>
      <c r="L366" s="35"/>
      <c r="M366" s="36"/>
      <c r="N366" s="197"/>
      <c r="O366" s="198"/>
      <c r="P366" s="70"/>
      <c r="Q366" s="70"/>
      <c r="R366" s="70"/>
      <c r="S366" s="70"/>
      <c r="T366" s="70"/>
      <c r="U366" s="70"/>
      <c r="V366" s="70"/>
      <c r="W366" s="70"/>
      <c r="X366" s="70"/>
      <c r="Y366" s="71"/>
      <c r="Z366" s="33"/>
      <c r="AA366" s="33"/>
      <c r="AB366" s="33"/>
      <c r="AC366" s="33"/>
      <c r="AD366" s="33"/>
      <c r="AE366" s="33"/>
      <c r="AT366" s="14" t="s">
        <v>149</v>
      </c>
      <c r="AU366" s="14" t="s">
        <v>79</v>
      </c>
    </row>
    <row r="367" spans="1:65" s="2" customFormat="1" ht="24.2" customHeight="1">
      <c r="A367" s="33"/>
      <c r="B367" s="34"/>
      <c r="C367" s="180" t="s">
        <v>620</v>
      </c>
      <c r="D367" s="180" t="s">
        <v>140</v>
      </c>
      <c r="E367" s="181" t="s">
        <v>621</v>
      </c>
      <c r="F367" s="182" t="s">
        <v>622</v>
      </c>
      <c r="G367" s="183" t="s">
        <v>143</v>
      </c>
      <c r="H367" s="184">
        <v>1</v>
      </c>
      <c r="I367" s="185"/>
      <c r="J367" s="186"/>
      <c r="K367" s="187">
        <f>ROUND(P367*H367,2)</f>
        <v>0</v>
      </c>
      <c r="L367" s="182" t="s">
        <v>144</v>
      </c>
      <c r="M367" s="188"/>
      <c r="N367" s="189" t="s">
        <v>1</v>
      </c>
      <c r="O367" s="190" t="s">
        <v>42</v>
      </c>
      <c r="P367" s="191">
        <f>I367+J367</f>
        <v>0</v>
      </c>
      <c r="Q367" s="191">
        <f>ROUND(I367*H367,2)</f>
        <v>0</v>
      </c>
      <c r="R367" s="191">
        <f>ROUND(J367*H367,2)</f>
        <v>0</v>
      </c>
      <c r="S367" s="70"/>
      <c r="T367" s="192">
        <f>S367*H367</f>
        <v>0</v>
      </c>
      <c r="U367" s="192">
        <v>0</v>
      </c>
      <c r="V367" s="192">
        <f>U367*H367</f>
        <v>0</v>
      </c>
      <c r="W367" s="192">
        <v>0</v>
      </c>
      <c r="X367" s="192">
        <f>W367*H367</f>
        <v>0</v>
      </c>
      <c r="Y367" s="193" t="s">
        <v>1</v>
      </c>
      <c r="Z367" s="33"/>
      <c r="AA367" s="33"/>
      <c r="AB367" s="33"/>
      <c r="AC367" s="33"/>
      <c r="AD367" s="33"/>
      <c r="AE367" s="33"/>
      <c r="AR367" s="194" t="s">
        <v>152</v>
      </c>
      <c r="AT367" s="194" t="s">
        <v>140</v>
      </c>
      <c r="AU367" s="194" t="s">
        <v>79</v>
      </c>
      <c r="AY367" s="14" t="s">
        <v>146</v>
      </c>
      <c r="BE367" s="114">
        <f>IF(O367="základní",K367,0)</f>
        <v>0</v>
      </c>
      <c r="BF367" s="114">
        <f>IF(O367="snížená",K367,0)</f>
        <v>0</v>
      </c>
      <c r="BG367" s="114">
        <f>IF(O367="zákl. přenesená",K367,0)</f>
        <v>0</v>
      </c>
      <c r="BH367" s="114">
        <f>IF(O367="sníž. přenesená",K367,0)</f>
        <v>0</v>
      </c>
      <c r="BI367" s="114">
        <f>IF(O367="nulová",K367,0)</f>
        <v>0</v>
      </c>
      <c r="BJ367" s="14" t="s">
        <v>87</v>
      </c>
      <c r="BK367" s="114">
        <f>ROUND(P367*H367,2)</f>
        <v>0</v>
      </c>
      <c r="BL367" s="14" t="s">
        <v>152</v>
      </c>
      <c r="BM367" s="194" t="s">
        <v>623</v>
      </c>
    </row>
    <row r="368" spans="1:65" s="2" customFormat="1" ht="19.5">
      <c r="A368" s="33"/>
      <c r="B368" s="34"/>
      <c r="C368" s="35"/>
      <c r="D368" s="195" t="s">
        <v>149</v>
      </c>
      <c r="E368" s="35"/>
      <c r="F368" s="196" t="s">
        <v>622</v>
      </c>
      <c r="G368" s="35"/>
      <c r="H368" s="35"/>
      <c r="I368" s="166"/>
      <c r="J368" s="166"/>
      <c r="K368" s="35"/>
      <c r="L368" s="35"/>
      <c r="M368" s="36"/>
      <c r="N368" s="197"/>
      <c r="O368" s="198"/>
      <c r="P368" s="70"/>
      <c r="Q368" s="70"/>
      <c r="R368" s="70"/>
      <c r="S368" s="70"/>
      <c r="T368" s="70"/>
      <c r="U368" s="70"/>
      <c r="V368" s="70"/>
      <c r="W368" s="70"/>
      <c r="X368" s="70"/>
      <c r="Y368" s="71"/>
      <c r="Z368" s="33"/>
      <c r="AA368" s="33"/>
      <c r="AB368" s="33"/>
      <c r="AC368" s="33"/>
      <c r="AD368" s="33"/>
      <c r="AE368" s="33"/>
      <c r="AT368" s="14" t="s">
        <v>149</v>
      </c>
      <c r="AU368" s="14" t="s">
        <v>79</v>
      </c>
    </row>
    <row r="369" spans="1:65" s="2" customFormat="1" ht="24.2" customHeight="1">
      <c r="A369" s="33"/>
      <c r="B369" s="34"/>
      <c r="C369" s="180" t="s">
        <v>624</v>
      </c>
      <c r="D369" s="180" t="s">
        <v>140</v>
      </c>
      <c r="E369" s="181" t="s">
        <v>625</v>
      </c>
      <c r="F369" s="182" t="s">
        <v>626</v>
      </c>
      <c r="G369" s="183" t="s">
        <v>143</v>
      </c>
      <c r="H369" s="184">
        <v>1</v>
      </c>
      <c r="I369" s="185"/>
      <c r="J369" s="186"/>
      <c r="K369" s="187">
        <f>ROUND(P369*H369,2)</f>
        <v>0</v>
      </c>
      <c r="L369" s="182" t="s">
        <v>144</v>
      </c>
      <c r="M369" s="188"/>
      <c r="N369" s="189" t="s">
        <v>1</v>
      </c>
      <c r="O369" s="190" t="s">
        <v>42</v>
      </c>
      <c r="P369" s="191">
        <f>I369+J369</f>
        <v>0</v>
      </c>
      <c r="Q369" s="191">
        <f>ROUND(I369*H369,2)</f>
        <v>0</v>
      </c>
      <c r="R369" s="191">
        <f>ROUND(J369*H369,2)</f>
        <v>0</v>
      </c>
      <c r="S369" s="70"/>
      <c r="T369" s="192">
        <f>S369*H369</f>
        <v>0</v>
      </c>
      <c r="U369" s="192">
        <v>0</v>
      </c>
      <c r="V369" s="192">
        <f>U369*H369</f>
        <v>0</v>
      </c>
      <c r="W369" s="192">
        <v>0</v>
      </c>
      <c r="X369" s="192">
        <f>W369*H369</f>
        <v>0</v>
      </c>
      <c r="Y369" s="193" t="s">
        <v>1</v>
      </c>
      <c r="Z369" s="33"/>
      <c r="AA369" s="33"/>
      <c r="AB369" s="33"/>
      <c r="AC369" s="33"/>
      <c r="AD369" s="33"/>
      <c r="AE369" s="33"/>
      <c r="AR369" s="194" t="s">
        <v>152</v>
      </c>
      <c r="AT369" s="194" t="s">
        <v>140</v>
      </c>
      <c r="AU369" s="194" t="s">
        <v>79</v>
      </c>
      <c r="AY369" s="14" t="s">
        <v>146</v>
      </c>
      <c r="BE369" s="114">
        <f>IF(O369="základní",K369,0)</f>
        <v>0</v>
      </c>
      <c r="BF369" s="114">
        <f>IF(O369="snížená",K369,0)</f>
        <v>0</v>
      </c>
      <c r="BG369" s="114">
        <f>IF(O369="zákl. přenesená",K369,0)</f>
        <v>0</v>
      </c>
      <c r="BH369" s="114">
        <f>IF(O369="sníž. přenesená",K369,0)</f>
        <v>0</v>
      </c>
      <c r="BI369" s="114">
        <f>IF(O369="nulová",K369,0)</f>
        <v>0</v>
      </c>
      <c r="BJ369" s="14" t="s">
        <v>87</v>
      </c>
      <c r="BK369" s="114">
        <f>ROUND(P369*H369,2)</f>
        <v>0</v>
      </c>
      <c r="BL369" s="14" t="s">
        <v>152</v>
      </c>
      <c r="BM369" s="194" t="s">
        <v>627</v>
      </c>
    </row>
    <row r="370" spans="1:65" s="2" customFormat="1" ht="19.5">
      <c r="A370" s="33"/>
      <c r="B370" s="34"/>
      <c r="C370" s="35"/>
      <c r="D370" s="195" t="s">
        <v>149</v>
      </c>
      <c r="E370" s="35"/>
      <c r="F370" s="196" t="s">
        <v>626</v>
      </c>
      <c r="G370" s="35"/>
      <c r="H370" s="35"/>
      <c r="I370" s="166"/>
      <c r="J370" s="166"/>
      <c r="K370" s="35"/>
      <c r="L370" s="35"/>
      <c r="M370" s="36"/>
      <c r="N370" s="197"/>
      <c r="O370" s="198"/>
      <c r="P370" s="70"/>
      <c r="Q370" s="70"/>
      <c r="R370" s="70"/>
      <c r="S370" s="70"/>
      <c r="T370" s="70"/>
      <c r="U370" s="70"/>
      <c r="V370" s="70"/>
      <c r="W370" s="70"/>
      <c r="X370" s="70"/>
      <c r="Y370" s="71"/>
      <c r="Z370" s="33"/>
      <c r="AA370" s="33"/>
      <c r="AB370" s="33"/>
      <c r="AC370" s="33"/>
      <c r="AD370" s="33"/>
      <c r="AE370" s="33"/>
      <c r="AT370" s="14" t="s">
        <v>149</v>
      </c>
      <c r="AU370" s="14" t="s">
        <v>79</v>
      </c>
    </row>
    <row r="371" spans="1:65" s="2" customFormat="1" ht="24.2" customHeight="1">
      <c r="A371" s="33"/>
      <c r="B371" s="34"/>
      <c r="C371" s="180" t="s">
        <v>628</v>
      </c>
      <c r="D371" s="180" t="s">
        <v>140</v>
      </c>
      <c r="E371" s="181" t="s">
        <v>629</v>
      </c>
      <c r="F371" s="182" t="s">
        <v>630</v>
      </c>
      <c r="G371" s="183" t="s">
        <v>143</v>
      </c>
      <c r="H371" s="184">
        <v>1</v>
      </c>
      <c r="I371" s="185"/>
      <c r="J371" s="186"/>
      <c r="K371" s="187">
        <f>ROUND(P371*H371,2)</f>
        <v>0</v>
      </c>
      <c r="L371" s="182" t="s">
        <v>144</v>
      </c>
      <c r="M371" s="188"/>
      <c r="N371" s="189" t="s">
        <v>1</v>
      </c>
      <c r="O371" s="190" t="s">
        <v>42</v>
      </c>
      <c r="P371" s="191">
        <f>I371+J371</f>
        <v>0</v>
      </c>
      <c r="Q371" s="191">
        <f>ROUND(I371*H371,2)</f>
        <v>0</v>
      </c>
      <c r="R371" s="191">
        <f>ROUND(J371*H371,2)</f>
        <v>0</v>
      </c>
      <c r="S371" s="70"/>
      <c r="T371" s="192">
        <f>S371*H371</f>
        <v>0</v>
      </c>
      <c r="U371" s="192">
        <v>0</v>
      </c>
      <c r="V371" s="192">
        <f>U371*H371</f>
        <v>0</v>
      </c>
      <c r="W371" s="192">
        <v>0</v>
      </c>
      <c r="X371" s="192">
        <f>W371*H371</f>
        <v>0</v>
      </c>
      <c r="Y371" s="193" t="s">
        <v>1</v>
      </c>
      <c r="Z371" s="33"/>
      <c r="AA371" s="33"/>
      <c r="AB371" s="33"/>
      <c r="AC371" s="33"/>
      <c r="AD371" s="33"/>
      <c r="AE371" s="33"/>
      <c r="AR371" s="194" t="s">
        <v>152</v>
      </c>
      <c r="AT371" s="194" t="s">
        <v>140</v>
      </c>
      <c r="AU371" s="194" t="s">
        <v>79</v>
      </c>
      <c r="AY371" s="14" t="s">
        <v>146</v>
      </c>
      <c r="BE371" s="114">
        <f>IF(O371="základní",K371,0)</f>
        <v>0</v>
      </c>
      <c r="BF371" s="114">
        <f>IF(O371="snížená",K371,0)</f>
        <v>0</v>
      </c>
      <c r="BG371" s="114">
        <f>IF(O371="zákl. přenesená",K371,0)</f>
        <v>0</v>
      </c>
      <c r="BH371" s="114">
        <f>IF(O371="sníž. přenesená",K371,0)</f>
        <v>0</v>
      </c>
      <c r="BI371" s="114">
        <f>IF(O371="nulová",K371,0)</f>
        <v>0</v>
      </c>
      <c r="BJ371" s="14" t="s">
        <v>87</v>
      </c>
      <c r="BK371" s="114">
        <f>ROUND(P371*H371,2)</f>
        <v>0</v>
      </c>
      <c r="BL371" s="14" t="s">
        <v>152</v>
      </c>
      <c r="BM371" s="194" t="s">
        <v>631</v>
      </c>
    </row>
    <row r="372" spans="1:65" s="2" customFormat="1" ht="19.5">
      <c r="A372" s="33"/>
      <c r="B372" s="34"/>
      <c r="C372" s="35"/>
      <c r="D372" s="195" t="s">
        <v>149</v>
      </c>
      <c r="E372" s="35"/>
      <c r="F372" s="196" t="s">
        <v>630</v>
      </c>
      <c r="G372" s="35"/>
      <c r="H372" s="35"/>
      <c r="I372" s="166"/>
      <c r="J372" s="166"/>
      <c r="K372" s="35"/>
      <c r="L372" s="35"/>
      <c r="M372" s="36"/>
      <c r="N372" s="197"/>
      <c r="O372" s="198"/>
      <c r="P372" s="70"/>
      <c r="Q372" s="70"/>
      <c r="R372" s="70"/>
      <c r="S372" s="70"/>
      <c r="T372" s="70"/>
      <c r="U372" s="70"/>
      <c r="V372" s="70"/>
      <c r="W372" s="70"/>
      <c r="X372" s="70"/>
      <c r="Y372" s="71"/>
      <c r="Z372" s="33"/>
      <c r="AA372" s="33"/>
      <c r="AB372" s="33"/>
      <c r="AC372" s="33"/>
      <c r="AD372" s="33"/>
      <c r="AE372" s="33"/>
      <c r="AT372" s="14" t="s">
        <v>149</v>
      </c>
      <c r="AU372" s="14" t="s">
        <v>79</v>
      </c>
    </row>
    <row r="373" spans="1:65" s="2" customFormat="1" ht="24.2" customHeight="1">
      <c r="A373" s="33"/>
      <c r="B373" s="34"/>
      <c r="C373" s="180" t="s">
        <v>632</v>
      </c>
      <c r="D373" s="180" t="s">
        <v>140</v>
      </c>
      <c r="E373" s="181" t="s">
        <v>633</v>
      </c>
      <c r="F373" s="182" t="s">
        <v>634</v>
      </c>
      <c r="G373" s="183" t="s">
        <v>143</v>
      </c>
      <c r="H373" s="184">
        <v>1</v>
      </c>
      <c r="I373" s="185"/>
      <c r="J373" s="186"/>
      <c r="K373" s="187">
        <f>ROUND(P373*H373,2)</f>
        <v>0</v>
      </c>
      <c r="L373" s="182" t="s">
        <v>144</v>
      </c>
      <c r="M373" s="188"/>
      <c r="N373" s="189" t="s">
        <v>1</v>
      </c>
      <c r="O373" s="190" t="s">
        <v>42</v>
      </c>
      <c r="P373" s="191">
        <f>I373+J373</f>
        <v>0</v>
      </c>
      <c r="Q373" s="191">
        <f>ROUND(I373*H373,2)</f>
        <v>0</v>
      </c>
      <c r="R373" s="191">
        <f>ROUND(J373*H373,2)</f>
        <v>0</v>
      </c>
      <c r="S373" s="70"/>
      <c r="T373" s="192">
        <f>S373*H373</f>
        <v>0</v>
      </c>
      <c r="U373" s="192">
        <v>0</v>
      </c>
      <c r="V373" s="192">
        <f>U373*H373</f>
        <v>0</v>
      </c>
      <c r="W373" s="192">
        <v>0</v>
      </c>
      <c r="X373" s="192">
        <f>W373*H373</f>
        <v>0</v>
      </c>
      <c r="Y373" s="193" t="s">
        <v>1</v>
      </c>
      <c r="Z373" s="33"/>
      <c r="AA373" s="33"/>
      <c r="AB373" s="33"/>
      <c r="AC373" s="33"/>
      <c r="AD373" s="33"/>
      <c r="AE373" s="33"/>
      <c r="AR373" s="194" t="s">
        <v>152</v>
      </c>
      <c r="AT373" s="194" t="s">
        <v>140</v>
      </c>
      <c r="AU373" s="194" t="s">
        <v>79</v>
      </c>
      <c r="AY373" s="14" t="s">
        <v>146</v>
      </c>
      <c r="BE373" s="114">
        <f>IF(O373="základní",K373,0)</f>
        <v>0</v>
      </c>
      <c r="BF373" s="114">
        <f>IF(O373="snížená",K373,0)</f>
        <v>0</v>
      </c>
      <c r="BG373" s="114">
        <f>IF(O373="zákl. přenesená",K373,0)</f>
        <v>0</v>
      </c>
      <c r="BH373" s="114">
        <f>IF(O373="sníž. přenesená",K373,0)</f>
        <v>0</v>
      </c>
      <c r="BI373" s="114">
        <f>IF(O373="nulová",K373,0)</f>
        <v>0</v>
      </c>
      <c r="BJ373" s="14" t="s">
        <v>87</v>
      </c>
      <c r="BK373" s="114">
        <f>ROUND(P373*H373,2)</f>
        <v>0</v>
      </c>
      <c r="BL373" s="14" t="s">
        <v>152</v>
      </c>
      <c r="BM373" s="194" t="s">
        <v>635</v>
      </c>
    </row>
    <row r="374" spans="1:65" s="2" customFormat="1" ht="19.5">
      <c r="A374" s="33"/>
      <c r="B374" s="34"/>
      <c r="C374" s="35"/>
      <c r="D374" s="195" t="s">
        <v>149</v>
      </c>
      <c r="E374" s="35"/>
      <c r="F374" s="196" t="s">
        <v>634</v>
      </c>
      <c r="G374" s="35"/>
      <c r="H374" s="35"/>
      <c r="I374" s="166"/>
      <c r="J374" s="166"/>
      <c r="K374" s="35"/>
      <c r="L374" s="35"/>
      <c r="M374" s="36"/>
      <c r="N374" s="197"/>
      <c r="O374" s="198"/>
      <c r="P374" s="70"/>
      <c r="Q374" s="70"/>
      <c r="R374" s="70"/>
      <c r="S374" s="70"/>
      <c r="T374" s="70"/>
      <c r="U374" s="70"/>
      <c r="V374" s="70"/>
      <c r="W374" s="70"/>
      <c r="X374" s="70"/>
      <c r="Y374" s="71"/>
      <c r="Z374" s="33"/>
      <c r="AA374" s="33"/>
      <c r="AB374" s="33"/>
      <c r="AC374" s="33"/>
      <c r="AD374" s="33"/>
      <c r="AE374" s="33"/>
      <c r="AT374" s="14" t="s">
        <v>149</v>
      </c>
      <c r="AU374" s="14" t="s">
        <v>79</v>
      </c>
    </row>
    <row r="375" spans="1:65" s="2" customFormat="1" ht="24.2" customHeight="1">
      <c r="A375" s="33"/>
      <c r="B375" s="34"/>
      <c r="C375" s="180" t="s">
        <v>636</v>
      </c>
      <c r="D375" s="180" t="s">
        <v>140</v>
      </c>
      <c r="E375" s="181" t="s">
        <v>637</v>
      </c>
      <c r="F375" s="182" t="s">
        <v>638</v>
      </c>
      <c r="G375" s="183" t="s">
        <v>143</v>
      </c>
      <c r="H375" s="184">
        <v>1</v>
      </c>
      <c r="I375" s="185"/>
      <c r="J375" s="186"/>
      <c r="K375" s="187">
        <f>ROUND(P375*H375,2)</f>
        <v>0</v>
      </c>
      <c r="L375" s="182" t="s">
        <v>144</v>
      </c>
      <c r="M375" s="188"/>
      <c r="N375" s="189" t="s">
        <v>1</v>
      </c>
      <c r="O375" s="190" t="s">
        <v>42</v>
      </c>
      <c r="P375" s="191">
        <f>I375+J375</f>
        <v>0</v>
      </c>
      <c r="Q375" s="191">
        <f>ROUND(I375*H375,2)</f>
        <v>0</v>
      </c>
      <c r="R375" s="191">
        <f>ROUND(J375*H375,2)</f>
        <v>0</v>
      </c>
      <c r="S375" s="70"/>
      <c r="T375" s="192">
        <f>S375*H375</f>
        <v>0</v>
      </c>
      <c r="U375" s="192">
        <v>0</v>
      </c>
      <c r="V375" s="192">
        <f>U375*H375</f>
        <v>0</v>
      </c>
      <c r="W375" s="192">
        <v>0</v>
      </c>
      <c r="X375" s="192">
        <f>W375*H375</f>
        <v>0</v>
      </c>
      <c r="Y375" s="193" t="s">
        <v>1</v>
      </c>
      <c r="Z375" s="33"/>
      <c r="AA375" s="33"/>
      <c r="AB375" s="33"/>
      <c r="AC375" s="33"/>
      <c r="AD375" s="33"/>
      <c r="AE375" s="33"/>
      <c r="AR375" s="194" t="s">
        <v>152</v>
      </c>
      <c r="AT375" s="194" t="s">
        <v>140</v>
      </c>
      <c r="AU375" s="194" t="s">
        <v>79</v>
      </c>
      <c r="AY375" s="14" t="s">
        <v>146</v>
      </c>
      <c r="BE375" s="114">
        <f>IF(O375="základní",K375,0)</f>
        <v>0</v>
      </c>
      <c r="BF375" s="114">
        <f>IF(O375="snížená",K375,0)</f>
        <v>0</v>
      </c>
      <c r="BG375" s="114">
        <f>IF(O375="zákl. přenesená",K375,0)</f>
        <v>0</v>
      </c>
      <c r="BH375" s="114">
        <f>IF(O375="sníž. přenesená",K375,0)</f>
        <v>0</v>
      </c>
      <c r="BI375" s="114">
        <f>IF(O375="nulová",K375,0)</f>
        <v>0</v>
      </c>
      <c r="BJ375" s="14" t="s">
        <v>87</v>
      </c>
      <c r="BK375" s="114">
        <f>ROUND(P375*H375,2)</f>
        <v>0</v>
      </c>
      <c r="BL375" s="14" t="s">
        <v>152</v>
      </c>
      <c r="BM375" s="194" t="s">
        <v>639</v>
      </c>
    </row>
    <row r="376" spans="1:65" s="2" customFormat="1" ht="19.5">
      <c r="A376" s="33"/>
      <c r="B376" s="34"/>
      <c r="C376" s="35"/>
      <c r="D376" s="195" t="s">
        <v>149</v>
      </c>
      <c r="E376" s="35"/>
      <c r="F376" s="196" t="s">
        <v>638</v>
      </c>
      <c r="G376" s="35"/>
      <c r="H376" s="35"/>
      <c r="I376" s="166"/>
      <c r="J376" s="166"/>
      <c r="K376" s="35"/>
      <c r="L376" s="35"/>
      <c r="M376" s="36"/>
      <c r="N376" s="197"/>
      <c r="O376" s="198"/>
      <c r="P376" s="70"/>
      <c r="Q376" s="70"/>
      <c r="R376" s="70"/>
      <c r="S376" s="70"/>
      <c r="T376" s="70"/>
      <c r="U376" s="70"/>
      <c r="V376" s="70"/>
      <c r="W376" s="70"/>
      <c r="X376" s="70"/>
      <c r="Y376" s="71"/>
      <c r="Z376" s="33"/>
      <c r="AA376" s="33"/>
      <c r="AB376" s="33"/>
      <c r="AC376" s="33"/>
      <c r="AD376" s="33"/>
      <c r="AE376" s="33"/>
      <c r="AT376" s="14" t="s">
        <v>149</v>
      </c>
      <c r="AU376" s="14" t="s">
        <v>79</v>
      </c>
    </row>
    <row r="377" spans="1:65" s="2" customFormat="1" ht="24.2" customHeight="1">
      <c r="A377" s="33"/>
      <c r="B377" s="34"/>
      <c r="C377" s="180" t="s">
        <v>640</v>
      </c>
      <c r="D377" s="180" t="s">
        <v>140</v>
      </c>
      <c r="E377" s="181" t="s">
        <v>641</v>
      </c>
      <c r="F377" s="182" t="s">
        <v>642</v>
      </c>
      <c r="G377" s="183" t="s">
        <v>143</v>
      </c>
      <c r="H377" s="184">
        <v>1</v>
      </c>
      <c r="I377" s="185"/>
      <c r="J377" s="186"/>
      <c r="K377" s="187">
        <f>ROUND(P377*H377,2)</f>
        <v>0</v>
      </c>
      <c r="L377" s="182" t="s">
        <v>144</v>
      </c>
      <c r="M377" s="188"/>
      <c r="N377" s="189" t="s">
        <v>1</v>
      </c>
      <c r="O377" s="190" t="s">
        <v>42</v>
      </c>
      <c r="P377" s="191">
        <f>I377+J377</f>
        <v>0</v>
      </c>
      <c r="Q377" s="191">
        <f>ROUND(I377*H377,2)</f>
        <v>0</v>
      </c>
      <c r="R377" s="191">
        <f>ROUND(J377*H377,2)</f>
        <v>0</v>
      </c>
      <c r="S377" s="70"/>
      <c r="T377" s="192">
        <f>S377*H377</f>
        <v>0</v>
      </c>
      <c r="U377" s="192">
        <v>0</v>
      </c>
      <c r="V377" s="192">
        <f>U377*H377</f>
        <v>0</v>
      </c>
      <c r="W377" s="192">
        <v>0</v>
      </c>
      <c r="X377" s="192">
        <f>W377*H377</f>
        <v>0</v>
      </c>
      <c r="Y377" s="193" t="s">
        <v>1</v>
      </c>
      <c r="Z377" s="33"/>
      <c r="AA377" s="33"/>
      <c r="AB377" s="33"/>
      <c r="AC377" s="33"/>
      <c r="AD377" s="33"/>
      <c r="AE377" s="33"/>
      <c r="AR377" s="194" t="s">
        <v>152</v>
      </c>
      <c r="AT377" s="194" t="s">
        <v>140</v>
      </c>
      <c r="AU377" s="194" t="s">
        <v>79</v>
      </c>
      <c r="AY377" s="14" t="s">
        <v>146</v>
      </c>
      <c r="BE377" s="114">
        <f>IF(O377="základní",K377,0)</f>
        <v>0</v>
      </c>
      <c r="BF377" s="114">
        <f>IF(O377="snížená",K377,0)</f>
        <v>0</v>
      </c>
      <c r="BG377" s="114">
        <f>IF(O377="zákl. přenesená",K377,0)</f>
        <v>0</v>
      </c>
      <c r="BH377" s="114">
        <f>IF(O377="sníž. přenesená",K377,0)</f>
        <v>0</v>
      </c>
      <c r="BI377" s="114">
        <f>IF(O377="nulová",K377,0)</f>
        <v>0</v>
      </c>
      <c r="BJ377" s="14" t="s">
        <v>87</v>
      </c>
      <c r="BK377" s="114">
        <f>ROUND(P377*H377,2)</f>
        <v>0</v>
      </c>
      <c r="BL377" s="14" t="s">
        <v>152</v>
      </c>
      <c r="BM377" s="194" t="s">
        <v>643</v>
      </c>
    </row>
    <row r="378" spans="1:65" s="2" customFormat="1" ht="19.5">
      <c r="A378" s="33"/>
      <c r="B378" s="34"/>
      <c r="C378" s="35"/>
      <c r="D378" s="195" t="s">
        <v>149</v>
      </c>
      <c r="E378" s="35"/>
      <c r="F378" s="196" t="s">
        <v>642</v>
      </c>
      <c r="G378" s="35"/>
      <c r="H378" s="35"/>
      <c r="I378" s="166"/>
      <c r="J378" s="166"/>
      <c r="K378" s="35"/>
      <c r="L378" s="35"/>
      <c r="M378" s="36"/>
      <c r="N378" s="197"/>
      <c r="O378" s="198"/>
      <c r="P378" s="70"/>
      <c r="Q378" s="70"/>
      <c r="R378" s="70"/>
      <c r="S378" s="70"/>
      <c r="T378" s="70"/>
      <c r="U378" s="70"/>
      <c r="V378" s="70"/>
      <c r="W378" s="70"/>
      <c r="X378" s="70"/>
      <c r="Y378" s="71"/>
      <c r="Z378" s="33"/>
      <c r="AA378" s="33"/>
      <c r="AB378" s="33"/>
      <c r="AC378" s="33"/>
      <c r="AD378" s="33"/>
      <c r="AE378" s="33"/>
      <c r="AT378" s="14" t="s">
        <v>149</v>
      </c>
      <c r="AU378" s="14" t="s">
        <v>79</v>
      </c>
    </row>
    <row r="379" spans="1:65" s="2" customFormat="1" ht="24.2" customHeight="1">
      <c r="A379" s="33"/>
      <c r="B379" s="34"/>
      <c r="C379" s="180" t="s">
        <v>644</v>
      </c>
      <c r="D379" s="180" t="s">
        <v>140</v>
      </c>
      <c r="E379" s="181" t="s">
        <v>645</v>
      </c>
      <c r="F379" s="182" t="s">
        <v>646</v>
      </c>
      <c r="G379" s="183" t="s">
        <v>143</v>
      </c>
      <c r="H379" s="184">
        <v>1</v>
      </c>
      <c r="I379" s="185"/>
      <c r="J379" s="186"/>
      <c r="K379" s="187">
        <f>ROUND(P379*H379,2)</f>
        <v>0</v>
      </c>
      <c r="L379" s="182" t="s">
        <v>144</v>
      </c>
      <c r="M379" s="188"/>
      <c r="N379" s="189" t="s">
        <v>1</v>
      </c>
      <c r="O379" s="190" t="s">
        <v>42</v>
      </c>
      <c r="P379" s="191">
        <f>I379+J379</f>
        <v>0</v>
      </c>
      <c r="Q379" s="191">
        <f>ROUND(I379*H379,2)</f>
        <v>0</v>
      </c>
      <c r="R379" s="191">
        <f>ROUND(J379*H379,2)</f>
        <v>0</v>
      </c>
      <c r="S379" s="70"/>
      <c r="T379" s="192">
        <f>S379*H379</f>
        <v>0</v>
      </c>
      <c r="U379" s="192">
        <v>0</v>
      </c>
      <c r="V379" s="192">
        <f>U379*H379</f>
        <v>0</v>
      </c>
      <c r="W379" s="192">
        <v>0</v>
      </c>
      <c r="X379" s="192">
        <f>W379*H379</f>
        <v>0</v>
      </c>
      <c r="Y379" s="193" t="s">
        <v>1</v>
      </c>
      <c r="Z379" s="33"/>
      <c r="AA379" s="33"/>
      <c r="AB379" s="33"/>
      <c r="AC379" s="33"/>
      <c r="AD379" s="33"/>
      <c r="AE379" s="33"/>
      <c r="AR379" s="194" t="s">
        <v>152</v>
      </c>
      <c r="AT379" s="194" t="s">
        <v>140</v>
      </c>
      <c r="AU379" s="194" t="s">
        <v>79</v>
      </c>
      <c r="AY379" s="14" t="s">
        <v>146</v>
      </c>
      <c r="BE379" s="114">
        <f>IF(O379="základní",K379,0)</f>
        <v>0</v>
      </c>
      <c r="BF379" s="114">
        <f>IF(O379="snížená",K379,0)</f>
        <v>0</v>
      </c>
      <c r="BG379" s="114">
        <f>IF(O379="zákl. přenesená",K379,0)</f>
        <v>0</v>
      </c>
      <c r="BH379" s="114">
        <f>IF(O379="sníž. přenesená",K379,0)</f>
        <v>0</v>
      </c>
      <c r="BI379" s="114">
        <f>IF(O379="nulová",K379,0)</f>
        <v>0</v>
      </c>
      <c r="BJ379" s="14" t="s">
        <v>87</v>
      </c>
      <c r="BK379" s="114">
        <f>ROUND(P379*H379,2)</f>
        <v>0</v>
      </c>
      <c r="BL379" s="14" t="s">
        <v>152</v>
      </c>
      <c r="BM379" s="194" t="s">
        <v>647</v>
      </c>
    </row>
    <row r="380" spans="1:65" s="2" customFormat="1" ht="19.5">
      <c r="A380" s="33"/>
      <c r="B380" s="34"/>
      <c r="C380" s="35"/>
      <c r="D380" s="195" t="s">
        <v>149</v>
      </c>
      <c r="E380" s="35"/>
      <c r="F380" s="196" t="s">
        <v>646</v>
      </c>
      <c r="G380" s="35"/>
      <c r="H380" s="35"/>
      <c r="I380" s="166"/>
      <c r="J380" s="166"/>
      <c r="K380" s="35"/>
      <c r="L380" s="35"/>
      <c r="M380" s="36"/>
      <c r="N380" s="197"/>
      <c r="O380" s="198"/>
      <c r="P380" s="70"/>
      <c r="Q380" s="70"/>
      <c r="R380" s="70"/>
      <c r="S380" s="70"/>
      <c r="T380" s="70"/>
      <c r="U380" s="70"/>
      <c r="V380" s="70"/>
      <c r="W380" s="70"/>
      <c r="X380" s="70"/>
      <c r="Y380" s="71"/>
      <c r="Z380" s="33"/>
      <c r="AA380" s="33"/>
      <c r="AB380" s="33"/>
      <c r="AC380" s="33"/>
      <c r="AD380" s="33"/>
      <c r="AE380" s="33"/>
      <c r="AT380" s="14" t="s">
        <v>149</v>
      </c>
      <c r="AU380" s="14" t="s">
        <v>79</v>
      </c>
    </row>
    <row r="381" spans="1:65" s="2" customFormat="1" ht="24.2" customHeight="1">
      <c r="A381" s="33"/>
      <c r="B381" s="34"/>
      <c r="C381" s="180" t="s">
        <v>648</v>
      </c>
      <c r="D381" s="180" t="s">
        <v>140</v>
      </c>
      <c r="E381" s="181" t="s">
        <v>649</v>
      </c>
      <c r="F381" s="182" t="s">
        <v>650</v>
      </c>
      <c r="G381" s="183" t="s">
        <v>143</v>
      </c>
      <c r="H381" s="184">
        <v>1</v>
      </c>
      <c r="I381" s="185"/>
      <c r="J381" s="186"/>
      <c r="K381" s="187">
        <f>ROUND(P381*H381,2)</f>
        <v>0</v>
      </c>
      <c r="L381" s="182" t="s">
        <v>144</v>
      </c>
      <c r="M381" s="188"/>
      <c r="N381" s="189" t="s">
        <v>1</v>
      </c>
      <c r="O381" s="190" t="s">
        <v>42</v>
      </c>
      <c r="P381" s="191">
        <f>I381+J381</f>
        <v>0</v>
      </c>
      <c r="Q381" s="191">
        <f>ROUND(I381*H381,2)</f>
        <v>0</v>
      </c>
      <c r="R381" s="191">
        <f>ROUND(J381*H381,2)</f>
        <v>0</v>
      </c>
      <c r="S381" s="70"/>
      <c r="T381" s="192">
        <f>S381*H381</f>
        <v>0</v>
      </c>
      <c r="U381" s="192">
        <v>0</v>
      </c>
      <c r="V381" s="192">
        <f>U381*H381</f>
        <v>0</v>
      </c>
      <c r="W381" s="192">
        <v>0</v>
      </c>
      <c r="X381" s="192">
        <f>W381*H381</f>
        <v>0</v>
      </c>
      <c r="Y381" s="193" t="s">
        <v>1</v>
      </c>
      <c r="Z381" s="33"/>
      <c r="AA381" s="33"/>
      <c r="AB381" s="33"/>
      <c r="AC381" s="33"/>
      <c r="AD381" s="33"/>
      <c r="AE381" s="33"/>
      <c r="AR381" s="194" t="s">
        <v>152</v>
      </c>
      <c r="AT381" s="194" t="s">
        <v>140</v>
      </c>
      <c r="AU381" s="194" t="s">
        <v>79</v>
      </c>
      <c r="AY381" s="14" t="s">
        <v>146</v>
      </c>
      <c r="BE381" s="114">
        <f>IF(O381="základní",K381,0)</f>
        <v>0</v>
      </c>
      <c r="BF381" s="114">
        <f>IF(O381="snížená",K381,0)</f>
        <v>0</v>
      </c>
      <c r="BG381" s="114">
        <f>IF(O381="zákl. přenesená",K381,0)</f>
        <v>0</v>
      </c>
      <c r="BH381" s="114">
        <f>IF(O381="sníž. přenesená",K381,0)</f>
        <v>0</v>
      </c>
      <c r="BI381" s="114">
        <f>IF(O381="nulová",K381,0)</f>
        <v>0</v>
      </c>
      <c r="BJ381" s="14" t="s">
        <v>87</v>
      </c>
      <c r="BK381" s="114">
        <f>ROUND(P381*H381,2)</f>
        <v>0</v>
      </c>
      <c r="BL381" s="14" t="s">
        <v>152</v>
      </c>
      <c r="BM381" s="194" t="s">
        <v>651</v>
      </c>
    </row>
    <row r="382" spans="1:65" s="2" customFormat="1" ht="19.5">
      <c r="A382" s="33"/>
      <c r="B382" s="34"/>
      <c r="C382" s="35"/>
      <c r="D382" s="195" t="s">
        <v>149</v>
      </c>
      <c r="E382" s="35"/>
      <c r="F382" s="196" t="s">
        <v>650</v>
      </c>
      <c r="G382" s="35"/>
      <c r="H382" s="35"/>
      <c r="I382" s="166"/>
      <c r="J382" s="166"/>
      <c r="K382" s="35"/>
      <c r="L382" s="35"/>
      <c r="M382" s="36"/>
      <c r="N382" s="197"/>
      <c r="O382" s="198"/>
      <c r="P382" s="70"/>
      <c r="Q382" s="70"/>
      <c r="R382" s="70"/>
      <c r="S382" s="70"/>
      <c r="T382" s="70"/>
      <c r="U382" s="70"/>
      <c r="V382" s="70"/>
      <c r="W382" s="70"/>
      <c r="X382" s="70"/>
      <c r="Y382" s="71"/>
      <c r="Z382" s="33"/>
      <c r="AA382" s="33"/>
      <c r="AB382" s="33"/>
      <c r="AC382" s="33"/>
      <c r="AD382" s="33"/>
      <c r="AE382" s="33"/>
      <c r="AT382" s="14" t="s">
        <v>149</v>
      </c>
      <c r="AU382" s="14" t="s">
        <v>79</v>
      </c>
    </row>
    <row r="383" spans="1:65" s="2" customFormat="1" ht="24.2" customHeight="1">
      <c r="A383" s="33"/>
      <c r="B383" s="34"/>
      <c r="C383" s="180" t="s">
        <v>652</v>
      </c>
      <c r="D383" s="180" t="s">
        <v>140</v>
      </c>
      <c r="E383" s="181" t="s">
        <v>653</v>
      </c>
      <c r="F383" s="182" t="s">
        <v>654</v>
      </c>
      <c r="G383" s="183" t="s">
        <v>143</v>
      </c>
      <c r="H383" s="184">
        <v>1</v>
      </c>
      <c r="I383" s="185"/>
      <c r="J383" s="186"/>
      <c r="K383" s="187">
        <f>ROUND(P383*H383,2)</f>
        <v>0</v>
      </c>
      <c r="L383" s="182" t="s">
        <v>144</v>
      </c>
      <c r="M383" s="188"/>
      <c r="N383" s="189" t="s">
        <v>1</v>
      </c>
      <c r="O383" s="190" t="s">
        <v>42</v>
      </c>
      <c r="P383" s="191">
        <f>I383+J383</f>
        <v>0</v>
      </c>
      <c r="Q383" s="191">
        <f>ROUND(I383*H383,2)</f>
        <v>0</v>
      </c>
      <c r="R383" s="191">
        <f>ROUND(J383*H383,2)</f>
        <v>0</v>
      </c>
      <c r="S383" s="70"/>
      <c r="T383" s="192">
        <f>S383*H383</f>
        <v>0</v>
      </c>
      <c r="U383" s="192">
        <v>0</v>
      </c>
      <c r="V383" s="192">
        <f>U383*H383</f>
        <v>0</v>
      </c>
      <c r="W383" s="192">
        <v>0</v>
      </c>
      <c r="X383" s="192">
        <f>W383*H383</f>
        <v>0</v>
      </c>
      <c r="Y383" s="193" t="s">
        <v>1</v>
      </c>
      <c r="Z383" s="33"/>
      <c r="AA383" s="33"/>
      <c r="AB383" s="33"/>
      <c r="AC383" s="33"/>
      <c r="AD383" s="33"/>
      <c r="AE383" s="33"/>
      <c r="AR383" s="194" t="s">
        <v>152</v>
      </c>
      <c r="AT383" s="194" t="s">
        <v>140</v>
      </c>
      <c r="AU383" s="194" t="s">
        <v>79</v>
      </c>
      <c r="AY383" s="14" t="s">
        <v>146</v>
      </c>
      <c r="BE383" s="114">
        <f>IF(O383="základní",K383,0)</f>
        <v>0</v>
      </c>
      <c r="BF383" s="114">
        <f>IF(O383="snížená",K383,0)</f>
        <v>0</v>
      </c>
      <c r="BG383" s="114">
        <f>IF(O383="zákl. přenesená",K383,0)</f>
        <v>0</v>
      </c>
      <c r="BH383" s="114">
        <f>IF(O383="sníž. přenesená",K383,0)</f>
        <v>0</v>
      </c>
      <c r="BI383" s="114">
        <f>IF(O383="nulová",K383,0)</f>
        <v>0</v>
      </c>
      <c r="BJ383" s="14" t="s">
        <v>87</v>
      </c>
      <c r="BK383" s="114">
        <f>ROUND(P383*H383,2)</f>
        <v>0</v>
      </c>
      <c r="BL383" s="14" t="s">
        <v>152</v>
      </c>
      <c r="BM383" s="194" t="s">
        <v>655</v>
      </c>
    </row>
    <row r="384" spans="1:65" s="2" customFormat="1" ht="19.5">
      <c r="A384" s="33"/>
      <c r="B384" s="34"/>
      <c r="C384" s="35"/>
      <c r="D384" s="195" t="s">
        <v>149</v>
      </c>
      <c r="E384" s="35"/>
      <c r="F384" s="196" t="s">
        <v>654</v>
      </c>
      <c r="G384" s="35"/>
      <c r="H384" s="35"/>
      <c r="I384" s="166"/>
      <c r="J384" s="166"/>
      <c r="K384" s="35"/>
      <c r="L384" s="35"/>
      <c r="M384" s="36"/>
      <c r="N384" s="197"/>
      <c r="O384" s="198"/>
      <c r="P384" s="70"/>
      <c r="Q384" s="70"/>
      <c r="R384" s="70"/>
      <c r="S384" s="70"/>
      <c r="T384" s="70"/>
      <c r="U384" s="70"/>
      <c r="V384" s="70"/>
      <c r="W384" s="70"/>
      <c r="X384" s="70"/>
      <c r="Y384" s="71"/>
      <c r="Z384" s="33"/>
      <c r="AA384" s="33"/>
      <c r="AB384" s="33"/>
      <c r="AC384" s="33"/>
      <c r="AD384" s="33"/>
      <c r="AE384" s="33"/>
      <c r="AT384" s="14" t="s">
        <v>149</v>
      </c>
      <c r="AU384" s="14" t="s">
        <v>79</v>
      </c>
    </row>
    <row r="385" spans="1:65" s="2" customFormat="1" ht="24.2" customHeight="1">
      <c r="A385" s="33"/>
      <c r="B385" s="34"/>
      <c r="C385" s="180" t="s">
        <v>656</v>
      </c>
      <c r="D385" s="180" t="s">
        <v>140</v>
      </c>
      <c r="E385" s="181" t="s">
        <v>657</v>
      </c>
      <c r="F385" s="182" t="s">
        <v>658</v>
      </c>
      <c r="G385" s="183" t="s">
        <v>143</v>
      </c>
      <c r="H385" s="184">
        <v>1</v>
      </c>
      <c r="I385" s="185"/>
      <c r="J385" s="186"/>
      <c r="K385" s="187">
        <f>ROUND(P385*H385,2)</f>
        <v>0</v>
      </c>
      <c r="L385" s="182" t="s">
        <v>144</v>
      </c>
      <c r="M385" s="188"/>
      <c r="N385" s="189" t="s">
        <v>1</v>
      </c>
      <c r="O385" s="190" t="s">
        <v>42</v>
      </c>
      <c r="P385" s="191">
        <f>I385+J385</f>
        <v>0</v>
      </c>
      <c r="Q385" s="191">
        <f>ROUND(I385*H385,2)</f>
        <v>0</v>
      </c>
      <c r="R385" s="191">
        <f>ROUND(J385*H385,2)</f>
        <v>0</v>
      </c>
      <c r="S385" s="70"/>
      <c r="T385" s="192">
        <f>S385*H385</f>
        <v>0</v>
      </c>
      <c r="U385" s="192">
        <v>0</v>
      </c>
      <c r="V385" s="192">
        <f>U385*H385</f>
        <v>0</v>
      </c>
      <c r="W385" s="192">
        <v>0</v>
      </c>
      <c r="X385" s="192">
        <f>W385*H385</f>
        <v>0</v>
      </c>
      <c r="Y385" s="193" t="s">
        <v>1</v>
      </c>
      <c r="Z385" s="33"/>
      <c r="AA385" s="33"/>
      <c r="AB385" s="33"/>
      <c r="AC385" s="33"/>
      <c r="AD385" s="33"/>
      <c r="AE385" s="33"/>
      <c r="AR385" s="194" t="s">
        <v>152</v>
      </c>
      <c r="AT385" s="194" t="s">
        <v>140</v>
      </c>
      <c r="AU385" s="194" t="s">
        <v>79</v>
      </c>
      <c r="AY385" s="14" t="s">
        <v>146</v>
      </c>
      <c r="BE385" s="114">
        <f>IF(O385="základní",K385,0)</f>
        <v>0</v>
      </c>
      <c r="BF385" s="114">
        <f>IF(O385="snížená",K385,0)</f>
        <v>0</v>
      </c>
      <c r="BG385" s="114">
        <f>IF(O385="zákl. přenesená",K385,0)</f>
        <v>0</v>
      </c>
      <c r="BH385" s="114">
        <f>IF(O385="sníž. přenesená",K385,0)</f>
        <v>0</v>
      </c>
      <c r="BI385" s="114">
        <f>IF(O385="nulová",K385,0)</f>
        <v>0</v>
      </c>
      <c r="BJ385" s="14" t="s">
        <v>87</v>
      </c>
      <c r="BK385" s="114">
        <f>ROUND(P385*H385,2)</f>
        <v>0</v>
      </c>
      <c r="BL385" s="14" t="s">
        <v>152</v>
      </c>
      <c r="BM385" s="194" t="s">
        <v>659</v>
      </c>
    </row>
    <row r="386" spans="1:65" s="2" customFormat="1" ht="19.5">
      <c r="A386" s="33"/>
      <c r="B386" s="34"/>
      <c r="C386" s="35"/>
      <c r="D386" s="195" t="s">
        <v>149</v>
      </c>
      <c r="E386" s="35"/>
      <c r="F386" s="196" t="s">
        <v>658</v>
      </c>
      <c r="G386" s="35"/>
      <c r="H386" s="35"/>
      <c r="I386" s="166"/>
      <c r="J386" s="166"/>
      <c r="K386" s="35"/>
      <c r="L386" s="35"/>
      <c r="M386" s="36"/>
      <c r="N386" s="197"/>
      <c r="O386" s="198"/>
      <c r="P386" s="70"/>
      <c r="Q386" s="70"/>
      <c r="R386" s="70"/>
      <c r="S386" s="70"/>
      <c r="T386" s="70"/>
      <c r="U386" s="70"/>
      <c r="V386" s="70"/>
      <c r="W386" s="70"/>
      <c r="X386" s="70"/>
      <c r="Y386" s="71"/>
      <c r="Z386" s="33"/>
      <c r="AA386" s="33"/>
      <c r="AB386" s="33"/>
      <c r="AC386" s="33"/>
      <c r="AD386" s="33"/>
      <c r="AE386" s="33"/>
      <c r="AT386" s="14" t="s">
        <v>149</v>
      </c>
      <c r="AU386" s="14" t="s">
        <v>79</v>
      </c>
    </row>
    <row r="387" spans="1:65" s="2" customFormat="1" ht="24.2" customHeight="1">
      <c r="A387" s="33"/>
      <c r="B387" s="34"/>
      <c r="C387" s="180" t="s">
        <v>660</v>
      </c>
      <c r="D387" s="180" t="s">
        <v>140</v>
      </c>
      <c r="E387" s="181" t="s">
        <v>661</v>
      </c>
      <c r="F387" s="182" t="s">
        <v>662</v>
      </c>
      <c r="G387" s="183" t="s">
        <v>143</v>
      </c>
      <c r="H387" s="184">
        <v>1</v>
      </c>
      <c r="I387" s="185"/>
      <c r="J387" s="186"/>
      <c r="K387" s="187">
        <f>ROUND(P387*H387,2)</f>
        <v>0</v>
      </c>
      <c r="L387" s="182" t="s">
        <v>144</v>
      </c>
      <c r="M387" s="188"/>
      <c r="N387" s="189" t="s">
        <v>1</v>
      </c>
      <c r="O387" s="190" t="s">
        <v>42</v>
      </c>
      <c r="P387" s="191">
        <f>I387+J387</f>
        <v>0</v>
      </c>
      <c r="Q387" s="191">
        <f>ROUND(I387*H387,2)</f>
        <v>0</v>
      </c>
      <c r="R387" s="191">
        <f>ROUND(J387*H387,2)</f>
        <v>0</v>
      </c>
      <c r="S387" s="70"/>
      <c r="T387" s="192">
        <f>S387*H387</f>
        <v>0</v>
      </c>
      <c r="U387" s="192">
        <v>0</v>
      </c>
      <c r="V387" s="192">
        <f>U387*H387</f>
        <v>0</v>
      </c>
      <c r="W387" s="192">
        <v>0</v>
      </c>
      <c r="X387" s="192">
        <f>W387*H387</f>
        <v>0</v>
      </c>
      <c r="Y387" s="193" t="s">
        <v>1</v>
      </c>
      <c r="Z387" s="33"/>
      <c r="AA387" s="33"/>
      <c r="AB387" s="33"/>
      <c r="AC387" s="33"/>
      <c r="AD387" s="33"/>
      <c r="AE387" s="33"/>
      <c r="AR387" s="194" t="s">
        <v>152</v>
      </c>
      <c r="AT387" s="194" t="s">
        <v>140</v>
      </c>
      <c r="AU387" s="194" t="s">
        <v>79</v>
      </c>
      <c r="AY387" s="14" t="s">
        <v>146</v>
      </c>
      <c r="BE387" s="114">
        <f>IF(O387="základní",K387,0)</f>
        <v>0</v>
      </c>
      <c r="BF387" s="114">
        <f>IF(O387="snížená",K387,0)</f>
        <v>0</v>
      </c>
      <c r="BG387" s="114">
        <f>IF(O387="zákl. přenesená",K387,0)</f>
        <v>0</v>
      </c>
      <c r="BH387" s="114">
        <f>IF(O387="sníž. přenesená",K387,0)</f>
        <v>0</v>
      </c>
      <c r="BI387" s="114">
        <f>IF(O387="nulová",K387,0)</f>
        <v>0</v>
      </c>
      <c r="BJ387" s="14" t="s">
        <v>87</v>
      </c>
      <c r="BK387" s="114">
        <f>ROUND(P387*H387,2)</f>
        <v>0</v>
      </c>
      <c r="BL387" s="14" t="s">
        <v>152</v>
      </c>
      <c r="BM387" s="194" t="s">
        <v>663</v>
      </c>
    </row>
    <row r="388" spans="1:65" s="2" customFormat="1" ht="19.5">
      <c r="A388" s="33"/>
      <c r="B388" s="34"/>
      <c r="C388" s="35"/>
      <c r="D388" s="195" t="s">
        <v>149</v>
      </c>
      <c r="E388" s="35"/>
      <c r="F388" s="196" t="s">
        <v>662</v>
      </c>
      <c r="G388" s="35"/>
      <c r="H388" s="35"/>
      <c r="I388" s="166"/>
      <c r="J388" s="166"/>
      <c r="K388" s="35"/>
      <c r="L388" s="35"/>
      <c r="M388" s="36"/>
      <c r="N388" s="197"/>
      <c r="O388" s="198"/>
      <c r="P388" s="70"/>
      <c r="Q388" s="70"/>
      <c r="R388" s="70"/>
      <c r="S388" s="70"/>
      <c r="T388" s="70"/>
      <c r="U388" s="70"/>
      <c r="V388" s="70"/>
      <c r="W388" s="70"/>
      <c r="X388" s="70"/>
      <c r="Y388" s="71"/>
      <c r="Z388" s="33"/>
      <c r="AA388" s="33"/>
      <c r="AB388" s="33"/>
      <c r="AC388" s="33"/>
      <c r="AD388" s="33"/>
      <c r="AE388" s="33"/>
      <c r="AT388" s="14" t="s">
        <v>149</v>
      </c>
      <c r="AU388" s="14" t="s">
        <v>79</v>
      </c>
    </row>
    <row r="389" spans="1:65" s="2" customFormat="1" ht="24.2" customHeight="1">
      <c r="A389" s="33"/>
      <c r="B389" s="34"/>
      <c r="C389" s="180" t="s">
        <v>664</v>
      </c>
      <c r="D389" s="180" t="s">
        <v>140</v>
      </c>
      <c r="E389" s="181" t="s">
        <v>665</v>
      </c>
      <c r="F389" s="182" t="s">
        <v>666</v>
      </c>
      <c r="G389" s="183" t="s">
        <v>143</v>
      </c>
      <c r="H389" s="184">
        <v>1</v>
      </c>
      <c r="I389" s="185"/>
      <c r="J389" s="186"/>
      <c r="K389" s="187">
        <f>ROUND(P389*H389,2)</f>
        <v>0</v>
      </c>
      <c r="L389" s="182" t="s">
        <v>144</v>
      </c>
      <c r="M389" s="188"/>
      <c r="N389" s="189" t="s">
        <v>1</v>
      </c>
      <c r="O389" s="190" t="s">
        <v>42</v>
      </c>
      <c r="P389" s="191">
        <f>I389+J389</f>
        <v>0</v>
      </c>
      <c r="Q389" s="191">
        <f>ROUND(I389*H389,2)</f>
        <v>0</v>
      </c>
      <c r="R389" s="191">
        <f>ROUND(J389*H389,2)</f>
        <v>0</v>
      </c>
      <c r="S389" s="70"/>
      <c r="T389" s="192">
        <f>S389*H389</f>
        <v>0</v>
      </c>
      <c r="U389" s="192">
        <v>0</v>
      </c>
      <c r="V389" s="192">
        <f>U389*H389</f>
        <v>0</v>
      </c>
      <c r="W389" s="192">
        <v>0</v>
      </c>
      <c r="X389" s="192">
        <f>W389*H389</f>
        <v>0</v>
      </c>
      <c r="Y389" s="193" t="s">
        <v>1</v>
      </c>
      <c r="Z389" s="33"/>
      <c r="AA389" s="33"/>
      <c r="AB389" s="33"/>
      <c r="AC389" s="33"/>
      <c r="AD389" s="33"/>
      <c r="AE389" s="33"/>
      <c r="AR389" s="194" t="s">
        <v>152</v>
      </c>
      <c r="AT389" s="194" t="s">
        <v>140</v>
      </c>
      <c r="AU389" s="194" t="s">
        <v>79</v>
      </c>
      <c r="AY389" s="14" t="s">
        <v>146</v>
      </c>
      <c r="BE389" s="114">
        <f>IF(O389="základní",K389,0)</f>
        <v>0</v>
      </c>
      <c r="BF389" s="114">
        <f>IF(O389="snížená",K389,0)</f>
        <v>0</v>
      </c>
      <c r="BG389" s="114">
        <f>IF(O389="zákl. přenesená",K389,0)</f>
        <v>0</v>
      </c>
      <c r="BH389" s="114">
        <f>IF(O389="sníž. přenesená",K389,0)</f>
        <v>0</v>
      </c>
      <c r="BI389" s="114">
        <f>IF(O389="nulová",K389,0)</f>
        <v>0</v>
      </c>
      <c r="BJ389" s="14" t="s">
        <v>87</v>
      </c>
      <c r="BK389" s="114">
        <f>ROUND(P389*H389,2)</f>
        <v>0</v>
      </c>
      <c r="BL389" s="14" t="s">
        <v>152</v>
      </c>
      <c r="BM389" s="194" t="s">
        <v>667</v>
      </c>
    </row>
    <row r="390" spans="1:65" s="2" customFormat="1" ht="19.5">
      <c r="A390" s="33"/>
      <c r="B390" s="34"/>
      <c r="C390" s="35"/>
      <c r="D390" s="195" t="s">
        <v>149</v>
      </c>
      <c r="E390" s="35"/>
      <c r="F390" s="196" t="s">
        <v>666</v>
      </c>
      <c r="G390" s="35"/>
      <c r="H390" s="35"/>
      <c r="I390" s="166"/>
      <c r="J390" s="166"/>
      <c r="K390" s="35"/>
      <c r="L390" s="35"/>
      <c r="M390" s="36"/>
      <c r="N390" s="197"/>
      <c r="O390" s="198"/>
      <c r="P390" s="70"/>
      <c r="Q390" s="70"/>
      <c r="R390" s="70"/>
      <c r="S390" s="70"/>
      <c r="T390" s="70"/>
      <c r="U390" s="70"/>
      <c r="V390" s="70"/>
      <c r="W390" s="70"/>
      <c r="X390" s="70"/>
      <c r="Y390" s="71"/>
      <c r="Z390" s="33"/>
      <c r="AA390" s="33"/>
      <c r="AB390" s="33"/>
      <c r="AC390" s="33"/>
      <c r="AD390" s="33"/>
      <c r="AE390" s="33"/>
      <c r="AT390" s="14" t="s">
        <v>149</v>
      </c>
      <c r="AU390" s="14" t="s">
        <v>79</v>
      </c>
    </row>
    <row r="391" spans="1:65" s="2" customFormat="1" ht="24.2" customHeight="1">
      <c r="A391" s="33"/>
      <c r="B391" s="34"/>
      <c r="C391" s="180" t="s">
        <v>668</v>
      </c>
      <c r="D391" s="180" t="s">
        <v>140</v>
      </c>
      <c r="E391" s="181" t="s">
        <v>669</v>
      </c>
      <c r="F391" s="182" t="s">
        <v>670</v>
      </c>
      <c r="G391" s="183" t="s">
        <v>143</v>
      </c>
      <c r="H391" s="184">
        <v>1</v>
      </c>
      <c r="I391" s="185"/>
      <c r="J391" s="186"/>
      <c r="K391" s="187">
        <f>ROUND(P391*H391,2)</f>
        <v>0</v>
      </c>
      <c r="L391" s="182" t="s">
        <v>144</v>
      </c>
      <c r="M391" s="188"/>
      <c r="N391" s="189" t="s">
        <v>1</v>
      </c>
      <c r="O391" s="190" t="s">
        <v>42</v>
      </c>
      <c r="P391" s="191">
        <f>I391+J391</f>
        <v>0</v>
      </c>
      <c r="Q391" s="191">
        <f>ROUND(I391*H391,2)</f>
        <v>0</v>
      </c>
      <c r="R391" s="191">
        <f>ROUND(J391*H391,2)</f>
        <v>0</v>
      </c>
      <c r="S391" s="70"/>
      <c r="T391" s="192">
        <f>S391*H391</f>
        <v>0</v>
      </c>
      <c r="U391" s="192">
        <v>0</v>
      </c>
      <c r="V391" s="192">
        <f>U391*H391</f>
        <v>0</v>
      </c>
      <c r="W391" s="192">
        <v>0</v>
      </c>
      <c r="X391" s="192">
        <f>W391*H391</f>
        <v>0</v>
      </c>
      <c r="Y391" s="193" t="s">
        <v>1</v>
      </c>
      <c r="Z391" s="33"/>
      <c r="AA391" s="33"/>
      <c r="AB391" s="33"/>
      <c r="AC391" s="33"/>
      <c r="AD391" s="33"/>
      <c r="AE391" s="33"/>
      <c r="AR391" s="194" t="s">
        <v>152</v>
      </c>
      <c r="AT391" s="194" t="s">
        <v>140</v>
      </c>
      <c r="AU391" s="194" t="s">
        <v>79</v>
      </c>
      <c r="AY391" s="14" t="s">
        <v>146</v>
      </c>
      <c r="BE391" s="114">
        <f>IF(O391="základní",K391,0)</f>
        <v>0</v>
      </c>
      <c r="BF391" s="114">
        <f>IF(O391="snížená",K391,0)</f>
        <v>0</v>
      </c>
      <c r="BG391" s="114">
        <f>IF(O391="zákl. přenesená",K391,0)</f>
        <v>0</v>
      </c>
      <c r="BH391" s="114">
        <f>IF(O391="sníž. přenesená",K391,0)</f>
        <v>0</v>
      </c>
      <c r="BI391" s="114">
        <f>IF(O391="nulová",K391,0)</f>
        <v>0</v>
      </c>
      <c r="BJ391" s="14" t="s">
        <v>87</v>
      </c>
      <c r="BK391" s="114">
        <f>ROUND(P391*H391,2)</f>
        <v>0</v>
      </c>
      <c r="BL391" s="14" t="s">
        <v>152</v>
      </c>
      <c r="BM391" s="194" t="s">
        <v>671</v>
      </c>
    </row>
    <row r="392" spans="1:65" s="2" customFormat="1" ht="19.5">
      <c r="A392" s="33"/>
      <c r="B392" s="34"/>
      <c r="C392" s="35"/>
      <c r="D392" s="195" t="s">
        <v>149</v>
      </c>
      <c r="E392" s="35"/>
      <c r="F392" s="196" t="s">
        <v>670</v>
      </c>
      <c r="G392" s="35"/>
      <c r="H392" s="35"/>
      <c r="I392" s="166"/>
      <c r="J392" s="166"/>
      <c r="K392" s="35"/>
      <c r="L392" s="35"/>
      <c r="M392" s="36"/>
      <c r="N392" s="197"/>
      <c r="O392" s="198"/>
      <c r="P392" s="70"/>
      <c r="Q392" s="70"/>
      <c r="R392" s="70"/>
      <c r="S392" s="70"/>
      <c r="T392" s="70"/>
      <c r="U392" s="70"/>
      <c r="V392" s="70"/>
      <c r="W392" s="70"/>
      <c r="X392" s="70"/>
      <c r="Y392" s="71"/>
      <c r="Z392" s="33"/>
      <c r="AA392" s="33"/>
      <c r="AB392" s="33"/>
      <c r="AC392" s="33"/>
      <c r="AD392" s="33"/>
      <c r="AE392" s="33"/>
      <c r="AT392" s="14" t="s">
        <v>149</v>
      </c>
      <c r="AU392" s="14" t="s">
        <v>79</v>
      </c>
    </row>
    <row r="393" spans="1:65" s="2" customFormat="1" ht="24.2" customHeight="1">
      <c r="A393" s="33"/>
      <c r="B393" s="34"/>
      <c r="C393" s="180" t="s">
        <v>672</v>
      </c>
      <c r="D393" s="180" t="s">
        <v>140</v>
      </c>
      <c r="E393" s="181" t="s">
        <v>673</v>
      </c>
      <c r="F393" s="182" t="s">
        <v>674</v>
      </c>
      <c r="G393" s="183" t="s">
        <v>143</v>
      </c>
      <c r="H393" s="184">
        <v>1</v>
      </c>
      <c r="I393" s="185"/>
      <c r="J393" s="186"/>
      <c r="K393" s="187">
        <f>ROUND(P393*H393,2)</f>
        <v>0</v>
      </c>
      <c r="L393" s="182" t="s">
        <v>144</v>
      </c>
      <c r="M393" s="188"/>
      <c r="N393" s="189" t="s">
        <v>1</v>
      </c>
      <c r="O393" s="190" t="s">
        <v>42</v>
      </c>
      <c r="P393" s="191">
        <f>I393+J393</f>
        <v>0</v>
      </c>
      <c r="Q393" s="191">
        <f>ROUND(I393*H393,2)</f>
        <v>0</v>
      </c>
      <c r="R393" s="191">
        <f>ROUND(J393*H393,2)</f>
        <v>0</v>
      </c>
      <c r="S393" s="70"/>
      <c r="T393" s="192">
        <f>S393*H393</f>
        <v>0</v>
      </c>
      <c r="U393" s="192">
        <v>0</v>
      </c>
      <c r="V393" s="192">
        <f>U393*H393</f>
        <v>0</v>
      </c>
      <c r="W393" s="192">
        <v>0</v>
      </c>
      <c r="X393" s="192">
        <f>W393*H393</f>
        <v>0</v>
      </c>
      <c r="Y393" s="193" t="s">
        <v>1</v>
      </c>
      <c r="Z393" s="33"/>
      <c r="AA393" s="33"/>
      <c r="AB393" s="33"/>
      <c r="AC393" s="33"/>
      <c r="AD393" s="33"/>
      <c r="AE393" s="33"/>
      <c r="AR393" s="194" t="s">
        <v>152</v>
      </c>
      <c r="AT393" s="194" t="s">
        <v>140</v>
      </c>
      <c r="AU393" s="194" t="s">
        <v>79</v>
      </c>
      <c r="AY393" s="14" t="s">
        <v>146</v>
      </c>
      <c r="BE393" s="114">
        <f>IF(O393="základní",K393,0)</f>
        <v>0</v>
      </c>
      <c r="BF393" s="114">
        <f>IF(O393="snížená",K393,0)</f>
        <v>0</v>
      </c>
      <c r="BG393" s="114">
        <f>IF(O393="zákl. přenesená",K393,0)</f>
        <v>0</v>
      </c>
      <c r="BH393" s="114">
        <f>IF(O393="sníž. přenesená",K393,0)</f>
        <v>0</v>
      </c>
      <c r="BI393" s="114">
        <f>IF(O393="nulová",K393,0)</f>
        <v>0</v>
      </c>
      <c r="BJ393" s="14" t="s">
        <v>87</v>
      </c>
      <c r="BK393" s="114">
        <f>ROUND(P393*H393,2)</f>
        <v>0</v>
      </c>
      <c r="BL393" s="14" t="s">
        <v>152</v>
      </c>
      <c r="BM393" s="194" t="s">
        <v>675</v>
      </c>
    </row>
    <row r="394" spans="1:65" s="2" customFormat="1" ht="11.25">
      <c r="A394" s="33"/>
      <c r="B394" s="34"/>
      <c r="C394" s="35"/>
      <c r="D394" s="195" t="s">
        <v>149</v>
      </c>
      <c r="E394" s="35"/>
      <c r="F394" s="196" t="s">
        <v>674</v>
      </c>
      <c r="G394" s="35"/>
      <c r="H394" s="35"/>
      <c r="I394" s="166"/>
      <c r="J394" s="166"/>
      <c r="K394" s="35"/>
      <c r="L394" s="35"/>
      <c r="M394" s="36"/>
      <c r="N394" s="197"/>
      <c r="O394" s="198"/>
      <c r="P394" s="70"/>
      <c r="Q394" s="70"/>
      <c r="R394" s="70"/>
      <c r="S394" s="70"/>
      <c r="T394" s="70"/>
      <c r="U394" s="70"/>
      <c r="V394" s="70"/>
      <c r="W394" s="70"/>
      <c r="X394" s="70"/>
      <c r="Y394" s="71"/>
      <c r="Z394" s="33"/>
      <c r="AA394" s="33"/>
      <c r="AB394" s="33"/>
      <c r="AC394" s="33"/>
      <c r="AD394" s="33"/>
      <c r="AE394" s="33"/>
      <c r="AT394" s="14" t="s">
        <v>149</v>
      </c>
      <c r="AU394" s="14" t="s">
        <v>79</v>
      </c>
    </row>
    <row r="395" spans="1:65" s="2" customFormat="1" ht="24.2" customHeight="1">
      <c r="A395" s="33"/>
      <c r="B395" s="34"/>
      <c r="C395" s="180" t="s">
        <v>676</v>
      </c>
      <c r="D395" s="180" t="s">
        <v>140</v>
      </c>
      <c r="E395" s="181" t="s">
        <v>677</v>
      </c>
      <c r="F395" s="182" t="s">
        <v>678</v>
      </c>
      <c r="G395" s="183" t="s">
        <v>143</v>
      </c>
      <c r="H395" s="184">
        <v>1</v>
      </c>
      <c r="I395" s="185"/>
      <c r="J395" s="186"/>
      <c r="K395" s="187">
        <f>ROUND(P395*H395,2)</f>
        <v>0</v>
      </c>
      <c r="L395" s="182" t="s">
        <v>144</v>
      </c>
      <c r="M395" s="188"/>
      <c r="N395" s="189" t="s">
        <v>1</v>
      </c>
      <c r="O395" s="190" t="s">
        <v>42</v>
      </c>
      <c r="P395" s="191">
        <f>I395+J395</f>
        <v>0</v>
      </c>
      <c r="Q395" s="191">
        <f>ROUND(I395*H395,2)</f>
        <v>0</v>
      </c>
      <c r="R395" s="191">
        <f>ROUND(J395*H395,2)</f>
        <v>0</v>
      </c>
      <c r="S395" s="70"/>
      <c r="T395" s="192">
        <f>S395*H395</f>
        <v>0</v>
      </c>
      <c r="U395" s="192">
        <v>0</v>
      </c>
      <c r="V395" s="192">
        <f>U395*H395</f>
        <v>0</v>
      </c>
      <c r="W395" s="192">
        <v>0</v>
      </c>
      <c r="X395" s="192">
        <f>W395*H395</f>
        <v>0</v>
      </c>
      <c r="Y395" s="193" t="s">
        <v>1</v>
      </c>
      <c r="Z395" s="33"/>
      <c r="AA395" s="33"/>
      <c r="AB395" s="33"/>
      <c r="AC395" s="33"/>
      <c r="AD395" s="33"/>
      <c r="AE395" s="33"/>
      <c r="AR395" s="194" t="s">
        <v>152</v>
      </c>
      <c r="AT395" s="194" t="s">
        <v>140</v>
      </c>
      <c r="AU395" s="194" t="s">
        <v>79</v>
      </c>
      <c r="AY395" s="14" t="s">
        <v>146</v>
      </c>
      <c r="BE395" s="114">
        <f>IF(O395="základní",K395,0)</f>
        <v>0</v>
      </c>
      <c r="BF395" s="114">
        <f>IF(O395="snížená",K395,0)</f>
        <v>0</v>
      </c>
      <c r="BG395" s="114">
        <f>IF(O395="zákl. přenesená",K395,0)</f>
        <v>0</v>
      </c>
      <c r="BH395" s="114">
        <f>IF(O395="sníž. přenesená",K395,0)</f>
        <v>0</v>
      </c>
      <c r="BI395" s="114">
        <f>IF(O395="nulová",K395,0)</f>
        <v>0</v>
      </c>
      <c r="BJ395" s="14" t="s">
        <v>87</v>
      </c>
      <c r="BK395" s="114">
        <f>ROUND(P395*H395,2)</f>
        <v>0</v>
      </c>
      <c r="BL395" s="14" t="s">
        <v>152</v>
      </c>
      <c r="BM395" s="194" t="s">
        <v>679</v>
      </c>
    </row>
    <row r="396" spans="1:65" s="2" customFormat="1" ht="19.5">
      <c r="A396" s="33"/>
      <c r="B396" s="34"/>
      <c r="C396" s="35"/>
      <c r="D396" s="195" t="s">
        <v>149</v>
      </c>
      <c r="E396" s="35"/>
      <c r="F396" s="196" t="s">
        <v>678</v>
      </c>
      <c r="G396" s="35"/>
      <c r="H396" s="35"/>
      <c r="I396" s="166"/>
      <c r="J396" s="166"/>
      <c r="K396" s="35"/>
      <c r="L396" s="35"/>
      <c r="M396" s="36"/>
      <c r="N396" s="197"/>
      <c r="O396" s="198"/>
      <c r="P396" s="70"/>
      <c r="Q396" s="70"/>
      <c r="R396" s="70"/>
      <c r="S396" s="70"/>
      <c r="T396" s="70"/>
      <c r="U396" s="70"/>
      <c r="V396" s="70"/>
      <c r="W396" s="70"/>
      <c r="X396" s="70"/>
      <c r="Y396" s="71"/>
      <c r="Z396" s="33"/>
      <c r="AA396" s="33"/>
      <c r="AB396" s="33"/>
      <c r="AC396" s="33"/>
      <c r="AD396" s="33"/>
      <c r="AE396" s="33"/>
      <c r="AT396" s="14" t="s">
        <v>149</v>
      </c>
      <c r="AU396" s="14" t="s">
        <v>79</v>
      </c>
    </row>
    <row r="397" spans="1:65" s="2" customFormat="1" ht="24.2" customHeight="1">
      <c r="A397" s="33"/>
      <c r="B397" s="34"/>
      <c r="C397" s="180" t="s">
        <v>680</v>
      </c>
      <c r="D397" s="180" t="s">
        <v>140</v>
      </c>
      <c r="E397" s="181" t="s">
        <v>681</v>
      </c>
      <c r="F397" s="182" t="s">
        <v>682</v>
      </c>
      <c r="G397" s="183" t="s">
        <v>143</v>
      </c>
      <c r="H397" s="184">
        <v>1</v>
      </c>
      <c r="I397" s="185"/>
      <c r="J397" s="186"/>
      <c r="K397" s="187">
        <f>ROUND(P397*H397,2)</f>
        <v>0</v>
      </c>
      <c r="L397" s="182" t="s">
        <v>144</v>
      </c>
      <c r="M397" s="188"/>
      <c r="N397" s="189" t="s">
        <v>1</v>
      </c>
      <c r="O397" s="190" t="s">
        <v>42</v>
      </c>
      <c r="P397" s="191">
        <f>I397+J397</f>
        <v>0</v>
      </c>
      <c r="Q397" s="191">
        <f>ROUND(I397*H397,2)</f>
        <v>0</v>
      </c>
      <c r="R397" s="191">
        <f>ROUND(J397*H397,2)</f>
        <v>0</v>
      </c>
      <c r="S397" s="70"/>
      <c r="T397" s="192">
        <f>S397*H397</f>
        <v>0</v>
      </c>
      <c r="U397" s="192">
        <v>0</v>
      </c>
      <c r="V397" s="192">
        <f>U397*H397</f>
        <v>0</v>
      </c>
      <c r="W397" s="192">
        <v>0</v>
      </c>
      <c r="X397" s="192">
        <f>W397*H397</f>
        <v>0</v>
      </c>
      <c r="Y397" s="193" t="s">
        <v>1</v>
      </c>
      <c r="Z397" s="33"/>
      <c r="AA397" s="33"/>
      <c r="AB397" s="33"/>
      <c r="AC397" s="33"/>
      <c r="AD397" s="33"/>
      <c r="AE397" s="33"/>
      <c r="AR397" s="194" t="s">
        <v>152</v>
      </c>
      <c r="AT397" s="194" t="s">
        <v>140</v>
      </c>
      <c r="AU397" s="194" t="s">
        <v>79</v>
      </c>
      <c r="AY397" s="14" t="s">
        <v>146</v>
      </c>
      <c r="BE397" s="114">
        <f>IF(O397="základní",K397,0)</f>
        <v>0</v>
      </c>
      <c r="BF397" s="114">
        <f>IF(O397="snížená",K397,0)</f>
        <v>0</v>
      </c>
      <c r="BG397" s="114">
        <f>IF(O397="zákl. přenesená",K397,0)</f>
        <v>0</v>
      </c>
      <c r="BH397" s="114">
        <f>IF(O397="sníž. přenesená",K397,0)</f>
        <v>0</v>
      </c>
      <c r="BI397" s="114">
        <f>IF(O397="nulová",K397,0)</f>
        <v>0</v>
      </c>
      <c r="BJ397" s="14" t="s">
        <v>87</v>
      </c>
      <c r="BK397" s="114">
        <f>ROUND(P397*H397,2)</f>
        <v>0</v>
      </c>
      <c r="BL397" s="14" t="s">
        <v>152</v>
      </c>
      <c r="BM397" s="194" t="s">
        <v>683</v>
      </c>
    </row>
    <row r="398" spans="1:65" s="2" customFormat="1" ht="19.5">
      <c r="A398" s="33"/>
      <c r="B398" s="34"/>
      <c r="C398" s="35"/>
      <c r="D398" s="195" t="s">
        <v>149</v>
      </c>
      <c r="E398" s="35"/>
      <c r="F398" s="196" t="s">
        <v>682</v>
      </c>
      <c r="G398" s="35"/>
      <c r="H398" s="35"/>
      <c r="I398" s="166"/>
      <c r="J398" s="166"/>
      <c r="K398" s="35"/>
      <c r="L398" s="35"/>
      <c r="M398" s="36"/>
      <c r="N398" s="197"/>
      <c r="O398" s="198"/>
      <c r="P398" s="70"/>
      <c r="Q398" s="70"/>
      <c r="R398" s="70"/>
      <c r="S398" s="70"/>
      <c r="T398" s="70"/>
      <c r="U398" s="70"/>
      <c r="V398" s="70"/>
      <c r="W398" s="70"/>
      <c r="X398" s="70"/>
      <c r="Y398" s="71"/>
      <c r="Z398" s="33"/>
      <c r="AA398" s="33"/>
      <c r="AB398" s="33"/>
      <c r="AC398" s="33"/>
      <c r="AD398" s="33"/>
      <c r="AE398" s="33"/>
      <c r="AT398" s="14" t="s">
        <v>149</v>
      </c>
      <c r="AU398" s="14" t="s">
        <v>79</v>
      </c>
    </row>
    <row r="399" spans="1:65" s="2" customFormat="1" ht="24.2" customHeight="1">
      <c r="A399" s="33"/>
      <c r="B399" s="34"/>
      <c r="C399" s="180" t="s">
        <v>684</v>
      </c>
      <c r="D399" s="180" t="s">
        <v>140</v>
      </c>
      <c r="E399" s="181" t="s">
        <v>685</v>
      </c>
      <c r="F399" s="182" t="s">
        <v>686</v>
      </c>
      <c r="G399" s="183" t="s">
        <v>143</v>
      </c>
      <c r="H399" s="184">
        <v>1</v>
      </c>
      <c r="I399" s="185"/>
      <c r="J399" s="186"/>
      <c r="K399" s="187">
        <f>ROUND(P399*H399,2)</f>
        <v>0</v>
      </c>
      <c r="L399" s="182" t="s">
        <v>144</v>
      </c>
      <c r="M399" s="188"/>
      <c r="N399" s="189" t="s">
        <v>1</v>
      </c>
      <c r="O399" s="190" t="s">
        <v>42</v>
      </c>
      <c r="P399" s="191">
        <f>I399+J399</f>
        <v>0</v>
      </c>
      <c r="Q399" s="191">
        <f>ROUND(I399*H399,2)</f>
        <v>0</v>
      </c>
      <c r="R399" s="191">
        <f>ROUND(J399*H399,2)</f>
        <v>0</v>
      </c>
      <c r="S399" s="70"/>
      <c r="T399" s="192">
        <f>S399*H399</f>
        <v>0</v>
      </c>
      <c r="U399" s="192">
        <v>0</v>
      </c>
      <c r="V399" s="192">
        <f>U399*H399</f>
        <v>0</v>
      </c>
      <c r="W399" s="192">
        <v>0</v>
      </c>
      <c r="X399" s="192">
        <f>W399*H399</f>
        <v>0</v>
      </c>
      <c r="Y399" s="193" t="s">
        <v>1</v>
      </c>
      <c r="Z399" s="33"/>
      <c r="AA399" s="33"/>
      <c r="AB399" s="33"/>
      <c r="AC399" s="33"/>
      <c r="AD399" s="33"/>
      <c r="AE399" s="33"/>
      <c r="AR399" s="194" t="s">
        <v>152</v>
      </c>
      <c r="AT399" s="194" t="s">
        <v>140</v>
      </c>
      <c r="AU399" s="194" t="s">
        <v>79</v>
      </c>
      <c r="AY399" s="14" t="s">
        <v>146</v>
      </c>
      <c r="BE399" s="114">
        <f>IF(O399="základní",K399,0)</f>
        <v>0</v>
      </c>
      <c r="BF399" s="114">
        <f>IF(O399="snížená",K399,0)</f>
        <v>0</v>
      </c>
      <c r="BG399" s="114">
        <f>IF(O399="zákl. přenesená",K399,0)</f>
        <v>0</v>
      </c>
      <c r="BH399" s="114">
        <f>IF(O399="sníž. přenesená",K399,0)</f>
        <v>0</v>
      </c>
      <c r="BI399" s="114">
        <f>IF(O399="nulová",K399,0)</f>
        <v>0</v>
      </c>
      <c r="BJ399" s="14" t="s">
        <v>87</v>
      </c>
      <c r="BK399" s="114">
        <f>ROUND(P399*H399,2)</f>
        <v>0</v>
      </c>
      <c r="BL399" s="14" t="s">
        <v>152</v>
      </c>
      <c r="BM399" s="194" t="s">
        <v>687</v>
      </c>
    </row>
    <row r="400" spans="1:65" s="2" customFormat="1" ht="19.5">
      <c r="A400" s="33"/>
      <c r="B400" s="34"/>
      <c r="C400" s="35"/>
      <c r="D400" s="195" t="s">
        <v>149</v>
      </c>
      <c r="E400" s="35"/>
      <c r="F400" s="196" t="s">
        <v>686</v>
      </c>
      <c r="G400" s="35"/>
      <c r="H400" s="35"/>
      <c r="I400" s="166"/>
      <c r="J400" s="166"/>
      <c r="K400" s="35"/>
      <c r="L400" s="35"/>
      <c r="M400" s="36"/>
      <c r="N400" s="197"/>
      <c r="O400" s="198"/>
      <c r="P400" s="70"/>
      <c r="Q400" s="70"/>
      <c r="R400" s="70"/>
      <c r="S400" s="70"/>
      <c r="T400" s="70"/>
      <c r="U400" s="70"/>
      <c r="V400" s="70"/>
      <c r="W400" s="70"/>
      <c r="X400" s="70"/>
      <c r="Y400" s="71"/>
      <c r="Z400" s="33"/>
      <c r="AA400" s="33"/>
      <c r="AB400" s="33"/>
      <c r="AC400" s="33"/>
      <c r="AD400" s="33"/>
      <c r="AE400" s="33"/>
      <c r="AT400" s="14" t="s">
        <v>149</v>
      </c>
      <c r="AU400" s="14" t="s">
        <v>79</v>
      </c>
    </row>
    <row r="401" spans="1:65" s="2" customFormat="1" ht="24.2" customHeight="1">
      <c r="A401" s="33"/>
      <c r="B401" s="34"/>
      <c r="C401" s="180" t="s">
        <v>688</v>
      </c>
      <c r="D401" s="180" t="s">
        <v>140</v>
      </c>
      <c r="E401" s="181" t="s">
        <v>689</v>
      </c>
      <c r="F401" s="182" t="s">
        <v>690</v>
      </c>
      <c r="G401" s="183" t="s">
        <v>143</v>
      </c>
      <c r="H401" s="184">
        <v>1</v>
      </c>
      <c r="I401" s="185"/>
      <c r="J401" s="186"/>
      <c r="K401" s="187">
        <f>ROUND(P401*H401,2)</f>
        <v>0</v>
      </c>
      <c r="L401" s="182" t="s">
        <v>144</v>
      </c>
      <c r="M401" s="188"/>
      <c r="N401" s="189" t="s">
        <v>1</v>
      </c>
      <c r="O401" s="190" t="s">
        <v>42</v>
      </c>
      <c r="P401" s="191">
        <f>I401+J401</f>
        <v>0</v>
      </c>
      <c r="Q401" s="191">
        <f>ROUND(I401*H401,2)</f>
        <v>0</v>
      </c>
      <c r="R401" s="191">
        <f>ROUND(J401*H401,2)</f>
        <v>0</v>
      </c>
      <c r="S401" s="70"/>
      <c r="T401" s="192">
        <f>S401*H401</f>
        <v>0</v>
      </c>
      <c r="U401" s="192">
        <v>0</v>
      </c>
      <c r="V401" s="192">
        <f>U401*H401</f>
        <v>0</v>
      </c>
      <c r="W401" s="192">
        <v>0</v>
      </c>
      <c r="X401" s="192">
        <f>W401*H401</f>
        <v>0</v>
      </c>
      <c r="Y401" s="193" t="s">
        <v>1</v>
      </c>
      <c r="Z401" s="33"/>
      <c r="AA401" s="33"/>
      <c r="AB401" s="33"/>
      <c r="AC401" s="33"/>
      <c r="AD401" s="33"/>
      <c r="AE401" s="33"/>
      <c r="AR401" s="194" t="s">
        <v>152</v>
      </c>
      <c r="AT401" s="194" t="s">
        <v>140</v>
      </c>
      <c r="AU401" s="194" t="s">
        <v>79</v>
      </c>
      <c r="AY401" s="14" t="s">
        <v>146</v>
      </c>
      <c r="BE401" s="114">
        <f>IF(O401="základní",K401,0)</f>
        <v>0</v>
      </c>
      <c r="BF401" s="114">
        <f>IF(O401="snížená",K401,0)</f>
        <v>0</v>
      </c>
      <c r="BG401" s="114">
        <f>IF(O401="zákl. přenesená",K401,0)</f>
        <v>0</v>
      </c>
      <c r="BH401" s="114">
        <f>IF(O401="sníž. přenesená",K401,0)</f>
        <v>0</v>
      </c>
      <c r="BI401" s="114">
        <f>IF(O401="nulová",K401,0)</f>
        <v>0</v>
      </c>
      <c r="BJ401" s="14" t="s">
        <v>87</v>
      </c>
      <c r="BK401" s="114">
        <f>ROUND(P401*H401,2)</f>
        <v>0</v>
      </c>
      <c r="BL401" s="14" t="s">
        <v>152</v>
      </c>
      <c r="BM401" s="194" t="s">
        <v>691</v>
      </c>
    </row>
    <row r="402" spans="1:65" s="2" customFormat="1" ht="19.5">
      <c r="A402" s="33"/>
      <c r="B402" s="34"/>
      <c r="C402" s="35"/>
      <c r="D402" s="195" t="s">
        <v>149</v>
      </c>
      <c r="E402" s="35"/>
      <c r="F402" s="196" t="s">
        <v>690</v>
      </c>
      <c r="G402" s="35"/>
      <c r="H402" s="35"/>
      <c r="I402" s="166"/>
      <c r="J402" s="166"/>
      <c r="K402" s="35"/>
      <c r="L402" s="35"/>
      <c r="M402" s="36"/>
      <c r="N402" s="197"/>
      <c r="O402" s="198"/>
      <c r="P402" s="70"/>
      <c r="Q402" s="70"/>
      <c r="R402" s="70"/>
      <c r="S402" s="70"/>
      <c r="T402" s="70"/>
      <c r="U402" s="70"/>
      <c r="V402" s="70"/>
      <c r="W402" s="70"/>
      <c r="X402" s="70"/>
      <c r="Y402" s="71"/>
      <c r="Z402" s="33"/>
      <c r="AA402" s="33"/>
      <c r="AB402" s="33"/>
      <c r="AC402" s="33"/>
      <c r="AD402" s="33"/>
      <c r="AE402" s="33"/>
      <c r="AT402" s="14" t="s">
        <v>149</v>
      </c>
      <c r="AU402" s="14" t="s">
        <v>79</v>
      </c>
    </row>
    <row r="403" spans="1:65" s="2" customFormat="1" ht="24.2" customHeight="1">
      <c r="A403" s="33"/>
      <c r="B403" s="34"/>
      <c r="C403" s="180" t="s">
        <v>692</v>
      </c>
      <c r="D403" s="180" t="s">
        <v>140</v>
      </c>
      <c r="E403" s="181" t="s">
        <v>693</v>
      </c>
      <c r="F403" s="182" t="s">
        <v>694</v>
      </c>
      <c r="G403" s="183" t="s">
        <v>143</v>
      </c>
      <c r="H403" s="184">
        <v>1</v>
      </c>
      <c r="I403" s="185"/>
      <c r="J403" s="186"/>
      <c r="K403" s="187">
        <f>ROUND(P403*H403,2)</f>
        <v>0</v>
      </c>
      <c r="L403" s="182" t="s">
        <v>144</v>
      </c>
      <c r="M403" s="188"/>
      <c r="N403" s="189" t="s">
        <v>1</v>
      </c>
      <c r="O403" s="190" t="s">
        <v>42</v>
      </c>
      <c r="P403" s="191">
        <f>I403+J403</f>
        <v>0</v>
      </c>
      <c r="Q403" s="191">
        <f>ROUND(I403*H403,2)</f>
        <v>0</v>
      </c>
      <c r="R403" s="191">
        <f>ROUND(J403*H403,2)</f>
        <v>0</v>
      </c>
      <c r="S403" s="70"/>
      <c r="T403" s="192">
        <f>S403*H403</f>
        <v>0</v>
      </c>
      <c r="U403" s="192">
        <v>0</v>
      </c>
      <c r="V403" s="192">
        <f>U403*H403</f>
        <v>0</v>
      </c>
      <c r="W403" s="192">
        <v>0</v>
      </c>
      <c r="X403" s="192">
        <f>W403*H403</f>
        <v>0</v>
      </c>
      <c r="Y403" s="193" t="s">
        <v>1</v>
      </c>
      <c r="Z403" s="33"/>
      <c r="AA403" s="33"/>
      <c r="AB403" s="33"/>
      <c r="AC403" s="33"/>
      <c r="AD403" s="33"/>
      <c r="AE403" s="33"/>
      <c r="AR403" s="194" t="s">
        <v>152</v>
      </c>
      <c r="AT403" s="194" t="s">
        <v>140</v>
      </c>
      <c r="AU403" s="194" t="s">
        <v>79</v>
      </c>
      <c r="AY403" s="14" t="s">
        <v>146</v>
      </c>
      <c r="BE403" s="114">
        <f>IF(O403="základní",K403,0)</f>
        <v>0</v>
      </c>
      <c r="BF403" s="114">
        <f>IF(O403="snížená",K403,0)</f>
        <v>0</v>
      </c>
      <c r="BG403" s="114">
        <f>IF(O403="zákl. přenesená",K403,0)</f>
        <v>0</v>
      </c>
      <c r="BH403" s="114">
        <f>IF(O403="sníž. přenesená",K403,0)</f>
        <v>0</v>
      </c>
      <c r="BI403" s="114">
        <f>IF(O403="nulová",K403,0)</f>
        <v>0</v>
      </c>
      <c r="BJ403" s="14" t="s">
        <v>87</v>
      </c>
      <c r="BK403" s="114">
        <f>ROUND(P403*H403,2)</f>
        <v>0</v>
      </c>
      <c r="BL403" s="14" t="s">
        <v>152</v>
      </c>
      <c r="BM403" s="194" t="s">
        <v>695</v>
      </c>
    </row>
    <row r="404" spans="1:65" s="2" customFormat="1" ht="19.5">
      <c r="A404" s="33"/>
      <c r="B404" s="34"/>
      <c r="C404" s="35"/>
      <c r="D404" s="195" t="s">
        <v>149</v>
      </c>
      <c r="E404" s="35"/>
      <c r="F404" s="196" t="s">
        <v>694</v>
      </c>
      <c r="G404" s="35"/>
      <c r="H404" s="35"/>
      <c r="I404" s="166"/>
      <c r="J404" s="166"/>
      <c r="K404" s="35"/>
      <c r="L404" s="35"/>
      <c r="M404" s="36"/>
      <c r="N404" s="197"/>
      <c r="O404" s="198"/>
      <c r="P404" s="70"/>
      <c r="Q404" s="70"/>
      <c r="R404" s="70"/>
      <c r="S404" s="70"/>
      <c r="T404" s="70"/>
      <c r="U404" s="70"/>
      <c r="V404" s="70"/>
      <c r="W404" s="70"/>
      <c r="X404" s="70"/>
      <c r="Y404" s="71"/>
      <c r="Z404" s="33"/>
      <c r="AA404" s="33"/>
      <c r="AB404" s="33"/>
      <c r="AC404" s="33"/>
      <c r="AD404" s="33"/>
      <c r="AE404" s="33"/>
      <c r="AT404" s="14" t="s">
        <v>149</v>
      </c>
      <c r="AU404" s="14" t="s">
        <v>79</v>
      </c>
    </row>
    <row r="405" spans="1:65" s="2" customFormat="1" ht="24.2" customHeight="1">
      <c r="A405" s="33"/>
      <c r="B405" s="34"/>
      <c r="C405" s="180" t="s">
        <v>696</v>
      </c>
      <c r="D405" s="180" t="s">
        <v>140</v>
      </c>
      <c r="E405" s="181" t="s">
        <v>697</v>
      </c>
      <c r="F405" s="182" t="s">
        <v>698</v>
      </c>
      <c r="G405" s="183" t="s">
        <v>143</v>
      </c>
      <c r="H405" s="184">
        <v>1</v>
      </c>
      <c r="I405" s="185"/>
      <c r="J405" s="186"/>
      <c r="K405" s="187">
        <f>ROUND(P405*H405,2)</f>
        <v>0</v>
      </c>
      <c r="L405" s="182" t="s">
        <v>144</v>
      </c>
      <c r="M405" s="188"/>
      <c r="N405" s="189" t="s">
        <v>1</v>
      </c>
      <c r="O405" s="190" t="s">
        <v>42</v>
      </c>
      <c r="P405" s="191">
        <f>I405+J405</f>
        <v>0</v>
      </c>
      <c r="Q405" s="191">
        <f>ROUND(I405*H405,2)</f>
        <v>0</v>
      </c>
      <c r="R405" s="191">
        <f>ROUND(J405*H405,2)</f>
        <v>0</v>
      </c>
      <c r="S405" s="70"/>
      <c r="T405" s="192">
        <f>S405*H405</f>
        <v>0</v>
      </c>
      <c r="U405" s="192">
        <v>0</v>
      </c>
      <c r="V405" s="192">
        <f>U405*H405</f>
        <v>0</v>
      </c>
      <c r="W405" s="192">
        <v>0</v>
      </c>
      <c r="X405" s="192">
        <f>W405*H405</f>
        <v>0</v>
      </c>
      <c r="Y405" s="193" t="s">
        <v>1</v>
      </c>
      <c r="Z405" s="33"/>
      <c r="AA405" s="33"/>
      <c r="AB405" s="33"/>
      <c r="AC405" s="33"/>
      <c r="AD405" s="33"/>
      <c r="AE405" s="33"/>
      <c r="AR405" s="194" t="s">
        <v>152</v>
      </c>
      <c r="AT405" s="194" t="s">
        <v>140</v>
      </c>
      <c r="AU405" s="194" t="s">
        <v>79</v>
      </c>
      <c r="AY405" s="14" t="s">
        <v>146</v>
      </c>
      <c r="BE405" s="114">
        <f>IF(O405="základní",K405,0)</f>
        <v>0</v>
      </c>
      <c r="BF405" s="114">
        <f>IF(O405="snížená",K405,0)</f>
        <v>0</v>
      </c>
      <c r="BG405" s="114">
        <f>IF(O405="zákl. přenesená",K405,0)</f>
        <v>0</v>
      </c>
      <c r="BH405" s="114">
        <f>IF(O405="sníž. přenesená",K405,0)</f>
        <v>0</v>
      </c>
      <c r="BI405" s="114">
        <f>IF(O405="nulová",K405,0)</f>
        <v>0</v>
      </c>
      <c r="BJ405" s="14" t="s">
        <v>87</v>
      </c>
      <c r="BK405" s="114">
        <f>ROUND(P405*H405,2)</f>
        <v>0</v>
      </c>
      <c r="BL405" s="14" t="s">
        <v>152</v>
      </c>
      <c r="BM405" s="194" t="s">
        <v>699</v>
      </c>
    </row>
    <row r="406" spans="1:65" s="2" customFormat="1" ht="19.5">
      <c r="A406" s="33"/>
      <c r="B406" s="34"/>
      <c r="C406" s="35"/>
      <c r="D406" s="195" t="s">
        <v>149</v>
      </c>
      <c r="E406" s="35"/>
      <c r="F406" s="196" t="s">
        <v>698</v>
      </c>
      <c r="G406" s="35"/>
      <c r="H406" s="35"/>
      <c r="I406" s="166"/>
      <c r="J406" s="166"/>
      <c r="K406" s="35"/>
      <c r="L406" s="35"/>
      <c r="M406" s="36"/>
      <c r="N406" s="197"/>
      <c r="O406" s="198"/>
      <c r="P406" s="70"/>
      <c r="Q406" s="70"/>
      <c r="R406" s="70"/>
      <c r="S406" s="70"/>
      <c r="T406" s="70"/>
      <c r="U406" s="70"/>
      <c r="V406" s="70"/>
      <c r="W406" s="70"/>
      <c r="X406" s="70"/>
      <c r="Y406" s="71"/>
      <c r="Z406" s="33"/>
      <c r="AA406" s="33"/>
      <c r="AB406" s="33"/>
      <c r="AC406" s="33"/>
      <c r="AD406" s="33"/>
      <c r="AE406" s="33"/>
      <c r="AT406" s="14" t="s">
        <v>149</v>
      </c>
      <c r="AU406" s="14" t="s">
        <v>79</v>
      </c>
    </row>
    <row r="407" spans="1:65" s="2" customFormat="1" ht="24.2" customHeight="1">
      <c r="A407" s="33"/>
      <c r="B407" s="34"/>
      <c r="C407" s="180" t="s">
        <v>700</v>
      </c>
      <c r="D407" s="180" t="s">
        <v>140</v>
      </c>
      <c r="E407" s="181" t="s">
        <v>701</v>
      </c>
      <c r="F407" s="182" t="s">
        <v>702</v>
      </c>
      <c r="G407" s="183" t="s">
        <v>143</v>
      </c>
      <c r="H407" s="184">
        <v>1</v>
      </c>
      <c r="I407" s="185"/>
      <c r="J407" s="186"/>
      <c r="K407" s="187">
        <f>ROUND(P407*H407,2)</f>
        <v>0</v>
      </c>
      <c r="L407" s="182" t="s">
        <v>144</v>
      </c>
      <c r="M407" s="188"/>
      <c r="N407" s="189" t="s">
        <v>1</v>
      </c>
      <c r="O407" s="190" t="s">
        <v>42</v>
      </c>
      <c r="P407" s="191">
        <f>I407+J407</f>
        <v>0</v>
      </c>
      <c r="Q407" s="191">
        <f>ROUND(I407*H407,2)</f>
        <v>0</v>
      </c>
      <c r="R407" s="191">
        <f>ROUND(J407*H407,2)</f>
        <v>0</v>
      </c>
      <c r="S407" s="70"/>
      <c r="T407" s="192">
        <f>S407*H407</f>
        <v>0</v>
      </c>
      <c r="U407" s="192">
        <v>0</v>
      </c>
      <c r="V407" s="192">
        <f>U407*H407</f>
        <v>0</v>
      </c>
      <c r="W407" s="192">
        <v>0</v>
      </c>
      <c r="X407" s="192">
        <f>W407*H407</f>
        <v>0</v>
      </c>
      <c r="Y407" s="193" t="s">
        <v>1</v>
      </c>
      <c r="Z407" s="33"/>
      <c r="AA407" s="33"/>
      <c r="AB407" s="33"/>
      <c r="AC407" s="33"/>
      <c r="AD407" s="33"/>
      <c r="AE407" s="33"/>
      <c r="AR407" s="194" t="s">
        <v>152</v>
      </c>
      <c r="AT407" s="194" t="s">
        <v>140</v>
      </c>
      <c r="AU407" s="194" t="s">
        <v>79</v>
      </c>
      <c r="AY407" s="14" t="s">
        <v>146</v>
      </c>
      <c r="BE407" s="114">
        <f>IF(O407="základní",K407,0)</f>
        <v>0</v>
      </c>
      <c r="BF407" s="114">
        <f>IF(O407="snížená",K407,0)</f>
        <v>0</v>
      </c>
      <c r="BG407" s="114">
        <f>IF(O407="zákl. přenesená",K407,0)</f>
        <v>0</v>
      </c>
      <c r="BH407" s="114">
        <f>IF(O407="sníž. přenesená",K407,0)</f>
        <v>0</v>
      </c>
      <c r="BI407" s="114">
        <f>IF(O407="nulová",K407,0)</f>
        <v>0</v>
      </c>
      <c r="BJ407" s="14" t="s">
        <v>87</v>
      </c>
      <c r="BK407" s="114">
        <f>ROUND(P407*H407,2)</f>
        <v>0</v>
      </c>
      <c r="BL407" s="14" t="s">
        <v>152</v>
      </c>
      <c r="BM407" s="194" t="s">
        <v>703</v>
      </c>
    </row>
    <row r="408" spans="1:65" s="2" customFormat="1" ht="19.5">
      <c r="A408" s="33"/>
      <c r="B408" s="34"/>
      <c r="C408" s="35"/>
      <c r="D408" s="195" t="s">
        <v>149</v>
      </c>
      <c r="E408" s="35"/>
      <c r="F408" s="196" t="s">
        <v>702</v>
      </c>
      <c r="G408" s="35"/>
      <c r="H408" s="35"/>
      <c r="I408" s="166"/>
      <c r="J408" s="166"/>
      <c r="K408" s="35"/>
      <c r="L408" s="35"/>
      <c r="M408" s="36"/>
      <c r="N408" s="197"/>
      <c r="O408" s="198"/>
      <c r="P408" s="70"/>
      <c r="Q408" s="70"/>
      <c r="R408" s="70"/>
      <c r="S408" s="70"/>
      <c r="T408" s="70"/>
      <c r="U408" s="70"/>
      <c r="V408" s="70"/>
      <c r="W408" s="70"/>
      <c r="X408" s="70"/>
      <c r="Y408" s="71"/>
      <c r="Z408" s="33"/>
      <c r="AA408" s="33"/>
      <c r="AB408" s="33"/>
      <c r="AC408" s="33"/>
      <c r="AD408" s="33"/>
      <c r="AE408" s="33"/>
      <c r="AT408" s="14" t="s">
        <v>149</v>
      </c>
      <c r="AU408" s="14" t="s">
        <v>79</v>
      </c>
    </row>
    <row r="409" spans="1:65" s="2" customFormat="1" ht="24.2" customHeight="1">
      <c r="A409" s="33"/>
      <c r="B409" s="34"/>
      <c r="C409" s="180" t="s">
        <v>704</v>
      </c>
      <c r="D409" s="180" t="s">
        <v>140</v>
      </c>
      <c r="E409" s="181" t="s">
        <v>705</v>
      </c>
      <c r="F409" s="182" t="s">
        <v>706</v>
      </c>
      <c r="G409" s="183" t="s">
        <v>143</v>
      </c>
      <c r="H409" s="184">
        <v>1</v>
      </c>
      <c r="I409" s="185"/>
      <c r="J409" s="186"/>
      <c r="K409" s="187">
        <f>ROUND(P409*H409,2)</f>
        <v>0</v>
      </c>
      <c r="L409" s="182" t="s">
        <v>144</v>
      </c>
      <c r="M409" s="188"/>
      <c r="N409" s="189" t="s">
        <v>1</v>
      </c>
      <c r="O409" s="190" t="s">
        <v>42</v>
      </c>
      <c r="P409" s="191">
        <f>I409+J409</f>
        <v>0</v>
      </c>
      <c r="Q409" s="191">
        <f>ROUND(I409*H409,2)</f>
        <v>0</v>
      </c>
      <c r="R409" s="191">
        <f>ROUND(J409*H409,2)</f>
        <v>0</v>
      </c>
      <c r="S409" s="70"/>
      <c r="T409" s="192">
        <f>S409*H409</f>
        <v>0</v>
      </c>
      <c r="U409" s="192">
        <v>0</v>
      </c>
      <c r="V409" s="192">
        <f>U409*H409</f>
        <v>0</v>
      </c>
      <c r="W409" s="192">
        <v>0</v>
      </c>
      <c r="X409" s="192">
        <f>W409*H409</f>
        <v>0</v>
      </c>
      <c r="Y409" s="193" t="s">
        <v>1</v>
      </c>
      <c r="Z409" s="33"/>
      <c r="AA409" s="33"/>
      <c r="AB409" s="33"/>
      <c r="AC409" s="33"/>
      <c r="AD409" s="33"/>
      <c r="AE409" s="33"/>
      <c r="AR409" s="194" t="s">
        <v>152</v>
      </c>
      <c r="AT409" s="194" t="s">
        <v>140</v>
      </c>
      <c r="AU409" s="194" t="s">
        <v>79</v>
      </c>
      <c r="AY409" s="14" t="s">
        <v>146</v>
      </c>
      <c r="BE409" s="114">
        <f>IF(O409="základní",K409,0)</f>
        <v>0</v>
      </c>
      <c r="BF409" s="114">
        <f>IF(O409="snížená",K409,0)</f>
        <v>0</v>
      </c>
      <c r="BG409" s="114">
        <f>IF(O409="zákl. přenesená",K409,0)</f>
        <v>0</v>
      </c>
      <c r="BH409" s="114">
        <f>IF(O409="sníž. přenesená",K409,0)</f>
        <v>0</v>
      </c>
      <c r="BI409" s="114">
        <f>IF(O409="nulová",K409,0)</f>
        <v>0</v>
      </c>
      <c r="BJ409" s="14" t="s">
        <v>87</v>
      </c>
      <c r="BK409" s="114">
        <f>ROUND(P409*H409,2)</f>
        <v>0</v>
      </c>
      <c r="BL409" s="14" t="s">
        <v>152</v>
      </c>
      <c r="BM409" s="194" t="s">
        <v>707</v>
      </c>
    </row>
    <row r="410" spans="1:65" s="2" customFormat="1" ht="19.5">
      <c r="A410" s="33"/>
      <c r="B410" s="34"/>
      <c r="C410" s="35"/>
      <c r="D410" s="195" t="s">
        <v>149</v>
      </c>
      <c r="E410" s="35"/>
      <c r="F410" s="196" t="s">
        <v>706</v>
      </c>
      <c r="G410" s="35"/>
      <c r="H410" s="35"/>
      <c r="I410" s="166"/>
      <c r="J410" s="166"/>
      <c r="K410" s="35"/>
      <c r="L410" s="35"/>
      <c r="M410" s="36"/>
      <c r="N410" s="197"/>
      <c r="O410" s="198"/>
      <c r="P410" s="70"/>
      <c r="Q410" s="70"/>
      <c r="R410" s="70"/>
      <c r="S410" s="70"/>
      <c r="T410" s="70"/>
      <c r="U410" s="70"/>
      <c r="V410" s="70"/>
      <c r="W410" s="70"/>
      <c r="X410" s="70"/>
      <c r="Y410" s="71"/>
      <c r="Z410" s="33"/>
      <c r="AA410" s="33"/>
      <c r="AB410" s="33"/>
      <c r="AC410" s="33"/>
      <c r="AD410" s="33"/>
      <c r="AE410" s="33"/>
      <c r="AT410" s="14" t="s">
        <v>149</v>
      </c>
      <c r="AU410" s="14" t="s">
        <v>79</v>
      </c>
    </row>
    <row r="411" spans="1:65" s="2" customFormat="1" ht="24.2" customHeight="1">
      <c r="A411" s="33"/>
      <c r="B411" s="34"/>
      <c r="C411" s="180" t="s">
        <v>708</v>
      </c>
      <c r="D411" s="180" t="s">
        <v>140</v>
      </c>
      <c r="E411" s="181" t="s">
        <v>709</v>
      </c>
      <c r="F411" s="182" t="s">
        <v>710</v>
      </c>
      <c r="G411" s="183" t="s">
        <v>143</v>
      </c>
      <c r="H411" s="184">
        <v>1</v>
      </c>
      <c r="I411" s="185"/>
      <c r="J411" s="186"/>
      <c r="K411" s="187">
        <f>ROUND(P411*H411,2)</f>
        <v>0</v>
      </c>
      <c r="L411" s="182" t="s">
        <v>144</v>
      </c>
      <c r="M411" s="188"/>
      <c r="N411" s="189" t="s">
        <v>1</v>
      </c>
      <c r="O411" s="190" t="s">
        <v>42</v>
      </c>
      <c r="P411" s="191">
        <f>I411+J411</f>
        <v>0</v>
      </c>
      <c r="Q411" s="191">
        <f>ROUND(I411*H411,2)</f>
        <v>0</v>
      </c>
      <c r="R411" s="191">
        <f>ROUND(J411*H411,2)</f>
        <v>0</v>
      </c>
      <c r="S411" s="70"/>
      <c r="T411" s="192">
        <f>S411*H411</f>
        <v>0</v>
      </c>
      <c r="U411" s="192">
        <v>0</v>
      </c>
      <c r="V411" s="192">
        <f>U411*H411</f>
        <v>0</v>
      </c>
      <c r="W411" s="192">
        <v>0</v>
      </c>
      <c r="X411" s="192">
        <f>W411*H411</f>
        <v>0</v>
      </c>
      <c r="Y411" s="193" t="s">
        <v>1</v>
      </c>
      <c r="Z411" s="33"/>
      <c r="AA411" s="33"/>
      <c r="AB411" s="33"/>
      <c r="AC411" s="33"/>
      <c r="AD411" s="33"/>
      <c r="AE411" s="33"/>
      <c r="AR411" s="194" t="s">
        <v>152</v>
      </c>
      <c r="AT411" s="194" t="s">
        <v>140</v>
      </c>
      <c r="AU411" s="194" t="s">
        <v>79</v>
      </c>
      <c r="AY411" s="14" t="s">
        <v>146</v>
      </c>
      <c r="BE411" s="114">
        <f>IF(O411="základní",K411,0)</f>
        <v>0</v>
      </c>
      <c r="BF411" s="114">
        <f>IF(O411="snížená",K411,0)</f>
        <v>0</v>
      </c>
      <c r="BG411" s="114">
        <f>IF(O411="zákl. přenesená",K411,0)</f>
        <v>0</v>
      </c>
      <c r="BH411" s="114">
        <f>IF(O411="sníž. přenesená",K411,0)</f>
        <v>0</v>
      </c>
      <c r="BI411" s="114">
        <f>IF(O411="nulová",K411,0)</f>
        <v>0</v>
      </c>
      <c r="BJ411" s="14" t="s">
        <v>87</v>
      </c>
      <c r="BK411" s="114">
        <f>ROUND(P411*H411,2)</f>
        <v>0</v>
      </c>
      <c r="BL411" s="14" t="s">
        <v>152</v>
      </c>
      <c r="BM411" s="194" t="s">
        <v>711</v>
      </c>
    </row>
    <row r="412" spans="1:65" s="2" customFormat="1" ht="19.5">
      <c r="A412" s="33"/>
      <c r="B412" s="34"/>
      <c r="C412" s="35"/>
      <c r="D412" s="195" t="s">
        <v>149</v>
      </c>
      <c r="E412" s="35"/>
      <c r="F412" s="196" t="s">
        <v>710</v>
      </c>
      <c r="G412" s="35"/>
      <c r="H412" s="35"/>
      <c r="I412" s="166"/>
      <c r="J412" s="166"/>
      <c r="K412" s="35"/>
      <c r="L412" s="35"/>
      <c r="M412" s="36"/>
      <c r="N412" s="197"/>
      <c r="O412" s="198"/>
      <c r="P412" s="70"/>
      <c r="Q412" s="70"/>
      <c r="R412" s="70"/>
      <c r="S412" s="70"/>
      <c r="T412" s="70"/>
      <c r="U412" s="70"/>
      <c r="V412" s="70"/>
      <c r="W412" s="70"/>
      <c r="X412" s="70"/>
      <c r="Y412" s="71"/>
      <c r="Z412" s="33"/>
      <c r="AA412" s="33"/>
      <c r="AB412" s="33"/>
      <c r="AC412" s="33"/>
      <c r="AD412" s="33"/>
      <c r="AE412" s="33"/>
      <c r="AT412" s="14" t="s">
        <v>149</v>
      </c>
      <c r="AU412" s="14" t="s">
        <v>79</v>
      </c>
    </row>
    <row r="413" spans="1:65" s="2" customFormat="1" ht="24.2" customHeight="1">
      <c r="A413" s="33"/>
      <c r="B413" s="34"/>
      <c r="C413" s="180" t="s">
        <v>712</v>
      </c>
      <c r="D413" s="180" t="s">
        <v>140</v>
      </c>
      <c r="E413" s="181" t="s">
        <v>713</v>
      </c>
      <c r="F413" s="182" t="s">
        <v>714</v>
      </c>
      <c r="G413" s="183" t="s">
        <v>143</v>
      </c>
      <c r="H413" s="184">
        <v>1</v>
      </c>
      <c r="I413" s="185"/>
      <c r="J413" s="186"/>
      <c r="K413" s="187">
        <f>ROUND(P413*H413,2)</f>
        <v>0</v>
      </c>
      <c r="L413" s="182" t="s">
        <v>144</v>
      </c>
      <c r="M413" s="188"/>
      <c r="N413" s="189" t="s">
        <v>1</v>
      </c>
      <c r="O413" s="190" t="s">
        <v>42</v>
      </c>
      <c r="P413" s="191">
        <f>I413+J413</f>
        <v>0</v>
      </c>
      <c r="Q413" s="191">
        <f>ROUND(I413*H413,2)</f>
        <v>0</v>
      </c>
      <c r="R413" s="191">
        <f>ROUND(J413*H413,2)</f>
        <v>0</v>
      </c>
      <c r="S413" s="70"/>
      <c r="T413" s="192">
        <f>S413*H413</f>
        <v>0</v>
      </c>
      <c r="U413" s="192">
        <v>0</v>
      </c>
      <c r="V413" s="192">
        <f>U413*H413</f>
        <v>0</v>
      </c>
      <c r="W413" s="192">
        <v>0</v>
      </c>
      <c r="X413" s="192">
        <f>W413*H413</f>
        <v>0</v>
      </c>
      <c r="Y413" s="193" t="s">
        <v>1</v>
      </c>
      <c r="Z413" s="33"/>
      <c r="AA413" s="33"/>
      <c r="AB413" s="33"/>
      <c r="AC413" s="33"/>
      <c r="AD413" s="33"/>
      <c r="AE413" s="33"/>
      <c r="AR413" s="194" t="s">
        <v>152</v>
      </c>
      <c r="AT413" s="194" t="s">
        <v>140</v>
      </c>
      <c r="AU413" s="194" t="s">
        <v>79</v>
      </c>
      <c r="AY413" s="14" t="s">
        <v>146</v>
      </c>
      <c r="BE413" s="114">
        <f>IF(O413="základní",K413,0)</f>
        <v>0</v>
      </c>
      <c r="BF413" s="114">
        <f>IF(O413="snížená",K413,0)</f>
        <v>0</v>
      </c>
      <c r="BG413" s="114">
        <f>IF(O413="zákl. přenesená",K413,0)</f>
        <v>0</v>
      </c>
      <c r="BH413" s="114">
        <f>IF(O413="sníž. přenesená",K413,0)</f>
        <v>0</v>
      </c>
      <c r="BI413" s="114">
        <f>IF(O413="nulová",K413,0)</f>
        <v>0</v>
      </c>
      <c r="BJ413" s="14" t="s">
        <v>87</v>
      </c>
      <c r="BK413" s="114">
        <f>ROUND(P413*H413,2)</f>
        <v>0</v>
      </c>
      <c r="BL413" s="14" t="s">
        <v>152</v>
      </c>
      <c r="BM413" s="194" t="s">
        <v>715</v>
      </c>
    </row>
    <row r="414" spans="1:65" s="2" customFormat="1" ht="19.5">
      <c r="A414" s="33"/>
      <c r="B414" s="34"/>
      <c r="C414" s="35"/>
      <c r="D414" s="195" t="s">
        <v>149</v>
      </c>
      <c r="E414" s="35"/>
      <c r="F414" s="196" t="s">
        <v>714</v>
      </c>
      <c r="G414" s="35"/>
      <c r="H414" s="35"/>
      <c r="I414" s="166"/>
      <c r="J414" s="166"/>
      <c r="K414" s="35"/>
      <c r="L414" s="35"/>
      <c r="M414" s="36"/>
      <c r="N414" s="197"/>
      <c r="O414" s="198"/>
      <c r="P414" s="70"/>
      <c r="Q414" s="70"/>
      <c r="R414" s="70"/>
      <c r="S414" s="70"/>
      <c r="T414" s="70"/>
      <c r="U414" s="70"/>
      <c r="V414" s="70"/>
      <c r="W414" s="70"/>
      <c r="X414" s="70"/>
      <c r="Y414" s="71"/>
      <c r="Z414" s="33"/>
      <c r="AA414" s="33"/>
      <c r="AB414" s="33"/>
      <c r="AC414" s="33"/>
      <c r="AD414" s="33"/>
      <c r="AE414" s="33"/>
      <c r="AT414" s="14" t="s">
        <v>149</v>
      </c>
      <c r="AU414" s="14" t="s">
        <v>79</v>
      </c>
    </row>
    <row r="415" spans="1:65" s="2" customFormat="1" ht="24.2" customHeight="1">
      <c r="A415" s="33"/>
      <c r="B415" s="34"/>
      <c r="C415" s="180" t="s">
        <v>716</v>
      </c>
      <c r="D415" s="180" t="s">
        <v>140</v>
      </c>
      <c r="E415" s="181" t="s">
        <v>717</v>
      </c>
      <c r="F415" s="182" t="s">
        <v>718</v>
      </c>
      <c r="G415" s="183" t="s">
        <v>143</v>
      </c>
      <c r="H415" s="184">
        <v>1</v>
      </c>
      <c r="I415" s="185"/>
      <c r="J415" s="186"/>
      <c r="K415" s="187">
        <f>ROUND(P415*H415,2)</f>
        <v>0</v>
      </c>
      <c r="L415" s="182" t="s">
        <v>144</v>
      </c>
      <c r="M415" s="188"/>
      <c r="N415" s="189" t="s">
        <v>1</v>
      </c>
      <c r="O415" s="190" t="s">
        <v>42</v>
      </c>
      <c r="P415" s="191">
        <f>I415+J415</f>
        <v>0</v>
      </c>
      <c r="Q415" s="191">
        <f>ROUND(I415*H415,2)</f>
        <v>0</v>
      </c>
      <c r="R415" s="191">
        <f>ROUND(J415*H415,2)</f>
        <v>0</v>
      </c>
      <c r="S415" s="70"/>
      <c r="T415" s="192">
        <f>S415*H415</f>
        <v>0</v>
      </c>
      <c r="U415" s="192">
        <v>0</v>
      </c>
      <c r="V415" s="192">
        <f>U415*H415</f>
        <v>0</v>
      </c>
      <c r="W415" s="192">
        <v>0</v>
      </c>
      <c r="X415" s="192">
        <f>W415*H415</f>
        <v>0</v>
      </c>
      <c r="Y415" s="193" t="s">
        <v>1</v>
      </c>
      <c r="Z415" s="33"/>
      <c r="AA415" s="33"/>
      <c r="AB415" s="33"/>
      <c r="AC415" s="33"/>
      <c r="AD415" s="33"/>
      <c r="AE415" s="33"/>
      <c r="AR415" s="194" t="s">
        <v>152</v>
      </c>
      <c r="AT415" s="194" t="s">
        <v>140</v>
      </c>
      <c r="AU415" s="194" t="s">
        <v>79</v>
      </c>
      <c r="AY415" s="14" t="s">
        <v>146</v>
      </c>
      <c r="BE415" s="114">
        <f>IF(O415="základní",K415,0)</f>
        <v>0</v>
      </c>
      <c r="BF415" s="114">
        <f>IF(O415="snížená",K415,0)</f>
        <v>0</v>
      </c>
      <c r="BG415" s="114">
        <f>IF(O415="zákl. přenesená",K415,0)</f>
        <v>0</v>
      </c>
      <c r="BH415" s="114">
        <f>IF(O415="sníž. přenesená",K415,0)</f>
        <v>0</v>
      </c>
      <c r="BI415" s="114">
        <f>IF(O415="nulová",K415,0)</f>
        <v>0</v>
      </c>
      <c r="BJ415" s="14" t="s">
        <v>87</v>
      </c>
      <c r="BK415" s="114">
        <f>ROUND(P415*H415,2)</f>
        <v>0</v>
      </c>
      <c r="BL415" s="14" t="s">
        <v>152</v>
      </c>
      <c r="BM415" s="194" t="s">
        <v>719</v>
      </c>
    </row>
    <row r="416" spans="1:65" s="2" customFormat="1" ht="19.5">
      <c r="A416" s="33"/>
      <c r="B416" s="34"/>
      <c r="C416" s="35"/>
      <c r="D416" s="195" t="s">
        <v>149</v>
      </c>
      <c r="E416" s="35"/>
      <c r="F416" s="196" t="s">
        <v>718</v>
      </c>
      <c r="G416" s="35"/>
      <c r="H416" s="35"/>
      <c r="I416" s="166"/>
      <c r="J416" s="166"/>
      <c r="K416" s="35"/>
      <c r="L416" s="35"/>
      <c r="M416" s="36"/>
      <c r="N416" s="197"/>
      <c r="O416" s="198"/>
      <c r="P416" s="70"/>
      <c r="Q416" s="70"/>
      <c r="R416" s="70"/>
      <c r="S416" s="70"/>
      <c r="T416" s="70"/>
      <c r="U416" s="70"/>
      <c r="V416" s="70"/>
      <c r="W416" s="70"/>
      <c r="X416" s="70"/>
      <c r="Y416" s="71"/>
      <c r="Z416" s="33"/>
      <c r="AA416" s="33"/>
      <c r="AB416" s="33"/>
      <c r="AC416" s="33"/>
      <c r="AD416" s="33"/>
      <c r="AE416" s="33"/>
      <c r="AT416" s="14" t="s">
        <v>149</v>
      </c>
      <c r="AU416" s="14" t="s">
        <v>79</v>
      </c>
    </row>
    <row r="417" spans="1:65" s="2" customFormat="1" ht="24.2" customHeight="1">
      <c r="A417" s="33"/>
      <c r="B417" s="34"/>
      <c r="C417" s="180" t="s">
        <v>720</v>
      </c>
      <c r="D417" s="180" t="s">
        <v>140</v>
      </c>
      <c r="E417" s="181" t="s">
        <v>721</v>
      </c>
      <c r="F417" s="182" t="s">
        <v>722</v>
      </c>
      <c r="G417" s="183" t="s">
        <v>143</v>
      </c>
      <c r="H417" s="184">
        <v>1</v>
      </c>
      <c r="I417" s="185"/>
      <c r="J417" s="186"/>
      <c r="K417" s="187">
        <f>ROUND(P417*H417,2)</f>
        <v>0</v>
      </c>
      <c r="L417" s="182" t="s">
        <v>144</v>
      </c>
      <c r="M417" s="188"/>
      <c r="N417" s="189" t="s">
        <v>1</v>
      </c>
      <c r="O417" s="190" t="s">
        <v>42</v>
      </c>
      <c r="P417" s="191">
        <f>I417+J417</f>
        <v>0</v>
      </c>
      <c r="Q417" s="191">
        <f>ROUND(I417*H417,2)</f>
        <v>0</v>
      </c>
      <c r="R417" s="191">
        <f>ROUND(J417*H417,2)</f>
        <v>0</v>
      </c>
      <c r="S417" s="70"/>
      <c r="T417" s="192">
        <f>S417*H417</f>
        <v>0</v>
      </c>
      <c r="U417" s="192">
        <v>0</v>
      </c>
      <c r="V417" s="192">
        <f>U417*H417</f>
        <v>0</v>
      </c>
      <c r="W417" s="192">
        <v>0</v>
      </c>
      <c r="X417" s="192">
        <f>W417*H417</f>
        <v>0</v>
      </c>
      <c r="Y417" s="193" t="s">
        <v>1</v>
      </c>
      <c r="Z417" s="33"/>
      <c r="AA417" s="33"/>
      <c r="AB417" s="33"/>
      <c r="AC417" s="33"/>
      <c r="AD417" s="33"/>
      <c r="AE417" s="33"/>
      <c r="AR417" s="194" t="s">
        <v>152</v>
      </c>
      <c r="AT417" s="194" t="s">
        <v>140</v>
      </c>
      <c r="AU417" s="194" t="s">
        <v>79</v>
      </c>
      <c r="AY417" s="14" t="s">
        <v>146</v>
      </c>
      <c r="BE417" s="114">
        <f>IF(O417="základní",K417,0)</f>
        <v>0</v>
      </c>
      <c r="BF417" s="114">
        <f>IF(O417="snížená",K417,0)</f>
        <v>0</v>
      </c>
      <c r="BG417" s="114">
        <f>IF(O417="zákl. přenesená",K417,0)</f>
        <v>0</v>
      </c>
      <c r="BH417" s="114">
        <f>IF(O417="sníž. přenesená",K417,0)</f>
        <v>0</v>
      </c>
      <c r="BI417" s="114">
        <f>IF(O417="nulová",K417,0)</f>
        <v>0</v>
      </c>
      <c r="BJ417" s="14" t="s">
        <v>87</v>
      </c>
      <c r="BK417" s="114">
        <f>ROUND(P417*H417,2)</f>
        <v>0</v>
      </c>
      <c r="BL417" s="14" t="s">
        <v>152</v>
      </c>
      <c r="BM417" s="194" t="s">
        <v>723</v>
      </c>
    </row>
    <row r="418" spans="1:65" s="2" customFormat="1" ht="19.5">
      <c r="A418" s="33"/>
      <c r="B418" s="34"/>
      <c r="C418" s="35"/>
      <c r="D418" s="195" t="s">
        <v>149</v>
      </c>
      <c r="E418" s="35"/>
      <c r="F418" s="196" t="s">
        <v>722</v>
      </c>
      <c r="G418" s="35"/>
      <c r="H418" s="35"/>
      <c r="I418" s="166"/>
      <c r="J418" s="166"/>
      <c r="K418" s="35"/>
      <c r="L418" s="35"/>
      <c r="M418" s="36"/>
      <c r="N418" s="197"/>
      <c r="O418" s="198"/>
      <c r="P418" s="70"/>
      <c r="Q418" s="70"/>
      <c r="R418" s="70"/>
      <c r="S418" s="70"/>
      <c r="T418" s="70"/>
      <c r="U418" s="70"/>
      <c r="V418" s="70"/>
      <c r="W418" s="70"/>
      <c r="X418" s="70"/>
      <c r="Y418" s="71"/>
      <c r="Z418" s="33"/>
      <c r="AA418" s="33"/>
      <c r="AB418" s="33"/>
      <c r="AC418" s="33"/>
      <c r="AD418" s="33"/>
      <c r="AE418" s="33"/>
      <c r="AT418" s="14" t="s">
        <v>149</v>
      </c>
      <c r="AU418" s="14" t="s">
        <v>79</v>
      </c>
    </row>
    <row r="419" spans="1:65" s="2" customFormat="1" ht="24.2" customHeight="1">
      <c r="A419" s="33"/>
      <c r="B419" s="34"/>
      <c r="C419" s="180" t="s">
        <v>724</v>
      </c>
      <c r="D419" s="180" t="s">
        <v>140</v>
      </c>
      <c r="E419" s="181" t="s">
        <v>725</v>
      </c>
      <c r="F419" s="182" t="s">
        <v>726</v>
      </c>
      <c r="G419" s="183" t="s">
        <v>143</v>
      </c>
      <c r="H419" s="184">
        <v>1</v>
      </c>
      <c r="I419" s="185"/>
      <c r="J419" s="186"/>
      <c r="K419" s="187">
        <f>ROUND(P419*H419,2)</f>
        <v>0</v>
      </c>
      <c r="L419" s="182" t="s">
        <v>144</v>
      </c>
      <c r="M419" s="188"/>
      <c r="N419" s="189" t="s">
        <v>1</v>
      </c>
      <c r="O419" s="190" t="s">
        <v>42</v>
      </c>
      <c r="P419" s="191">
        <f>I419+J419</f>
        <v>0</v>
      </c>
      <c r="Q419" s="191">
        <f>ROUND(I419*H419,2)</f>
        <v>0</v>
      </c>
      <c r="R419" s="191">
        <f>ROUND(J419*H419,2)</f>
        <v>0</v>
      </c>
      <c r="S419" s="70"/>
      <c r="T419" s="192">
        <f>S419*H419</f>
        <v>0</v>
      </c>
      <c r="U419" s="192">
        <v>0</v>
      </c>
      <c r="V419" s="192">
        <f>U419*H419</f>
        <v>0</v>
      </c>
      <c r="W419" s="192">
        <v>0</v>
      </c>
      <c r="X419" s="192">
        <f>W419*H419</f>
        <v>0</v>
      </c>
      <c r="Y419" s="193" t="s">
        <v>1</v>
      </c>
      <c r="Z419" s="33"/>
      <c r="AA419" s="33"/>
      <c r="AB419" s="33"/>
      <c r="AC419" s="33"/>
      <c r="AD419" s="33"/>
      <c r="AE419" s="33"/>
      <c r="AR419" s="194" t="s">
        <v>152</v>
      </c>
      <c r="AT419" s="194" t="s">
        <v>140</v>
      </c>
      <c r="AU419" s="194" t="s">
        <v>79</v>
      </c>
      <c r="AY419" s="14" t="s">
        <v>146</v>
      </c>
      <c r="BE419" s="114">
        <f>IF(O419="základní",K419,0)</f>
        <v>0</v>
      </c>
      <c r="BF419" s="114">
        <f>IF(O419="snížená",K419,0)</f>
        <v>0</v>
      </c>
      <c r="BG419" s="114">
        <f>IF(O419="zákl. přenesená",K419,0)</f>
        <v>0</v>
      </c>
      <c r="BH419" s="114">
        <f>IF(O419="sníž. přenesená",K419,0)</f>
        <v>0</v>
      </c>
      <c r="BI419" s="114">
        <f>IF(O419="nulová",K419,0)</f>
        <v>0</v>
      </c>
      <c r="BJ419" s="14" t="s">
        <v>87</v>
      </c>
      <c r="BK419" s="114">
        <f>ROUND(P419*H419,2)</f>
        <v>0</v>
      </c>
      <c r="BL419" s="14" t="s">
        <v>152</v>
      </c>
      <c r="BM419" s="194" t="s">
        <v>727</v>
      </c>
    </row>
    <row r="420" spans="1:65" s="2" customFormat="1" ht="19.5">
      <c r="A420" s="33"/>
      <c r="B420" s="34"/>
      <c r="C420" s="35"/>
      <c r="D420" s="195" t="s">
        <v>149</v>
      </c>
      <c r="E420" s="35"/>
      <c r="F420" s="196" t="s">
        <v>726</v>
      </c>
      <c r="G420" s="35"/>
      <c r="H420" s="35"/>
      <c r="I420" s="166"/>
      <c r="J420" s="166"/>
      <c r="K420" s="35"/>
      <c r="L420" s="35"/>
      <c r="M420" s="36"/>
      <c r="N420" s="197"/>
      <c r="O420" s="198"/>
      <c r="P420" s="70"/>
      <c r="Q420" s="70"/>
      <c r="R420" s="70"/>
      <c r="S420" s="70"/>
      <c r="T420" s="70"/>
      <c r="U420" s="70"/>
      <c r="V420" s="70"/>
      <c r="W420" s="70"/>
      <c r="X420" s="70"/>
      <c r="Y420" s="71"/>
      <c r="Z420" s="33"/>
      <c r="AA420" s="33"/>
      <c r="AB420" s="33"/>
      <c r="AC420" s="33"/>
      <c r="AD420" s="33"/>
      <c r="AE420" s="33"/>
      <c r="AT420" s="14" t="s">
        <v>149</v>
      </c>
      <c r="AU420" s="14" t="s">
        <v>79</v>
      </c>
    </row>
    <row r="421" spans="1:65" s="2" customFormat="1" ht="24.2" customHeight="1">
      <c r="A421" s="33"/>
      <c r="B421" s="34"/>
      <c r="C421" s="180" t="s">
        <v>728</v>
      </c>
      <c r="D421" s="180" t="s">
        <v>140</v>
      </c>
      <c r="E421" s="181" t="s">
        <v>729</v>
      </c>
      <c r="F421" s="182" t="s">
        <v>730</v>
      </c>
      <c r="G421" s="183" t="s">
        <v>143</v>
      </c>
      <c r="H421" s="184">
        <v>1</v>
      </c>
      <c r="I421" s="185"/>
      <c r="J421" s="186"/>
      <c r="K421" s="187">
        <f>ROUND(P421*H421,2)</f>
        <v>0</v>
      </c>
      <c r="L421" s="182" t="s">
        <v>144</v>
      </c>
      <c r="M421" s="188"/>
      <c r="N421" s="189" t="s">
        <v>1</v>
      </c>
      <c r="O421" s="190" t="s">
        <v>42</v>
      </c>
      <c r="P421" s="191">
        <f>I421+J421</f>
        <v>0</v>
      </c>
      <c r="Q421" s="191">
        <f>ROUND(I421*H421,2)</f>
        <v>0</v>
      </c>
      <c r="R421" s="191">
        <f>ROUND(J421*H421,2)</f>
        <v>0</v>
      </c>
      <c r="S421" s="70"/>
      <c r="T421" s="192">
        <f>S421*H421</f>
        <v>0</v>
      </c>
      <c r="U421" s="192">
        <v>0</v>
      </c>
      <c r="V421" s="192">
        <f>U421*H421</f>
        <v>0</v>
      </c>
      <c r="W421" s="192">
        <v>0</v>
      </c>
      <c r="X421" s="192">
        <f>W421*H421</f>
        <v>0</v>
      </c>
      <c r="Y421" s="193" t="s">
        <v>1</v>
      </c>
      <c r="Z421" s="33"/>
      <c r="AA421" s="33"/>
      <c r="AB421" s="33"/>
      <c r="AC421" s="33"/>
      <c r="AD421" s="33"/>
      <c r="AE421" s="33"/>
      <c r="AR421" s="194" t="s">
        <v>152</v>
      </c>
      <c r="AT421" s="194" t="s">
        <v>140</v>
      </c>
      <c r="AU421" s="194" t="s">
        <v>79</v>
      </c>
      <c r="AY421" s="14" t="s">
        <v>146</v>
      </c>
      <c r="BE421" s="114">
        <f>IF(O421="základní",K421,0)</f>
        <v>0</v>
      </c>
      <c r="BF421" s="114">
        <f>IF(O421="snížená",K421,0)</f>
        <v>0</v>
      </c>
      <c r="BG421" s="114">
        <f>IF(O421="zákl. přenesená",K421,0)</f>
        <v>0</v>
      </c>
      <c r="BH421" s="114">
        <f>IF(O421="sníž. přenesená",K421,0)</f>
        <v>0</v>
      </c>
      <c r="BI421" s="114">
        <f>IF(O421="nulová",K421,0)</f>
        <v>0</v>
      </c>
      <c r="BJ421" s="14" t="s">
        <v>87</v>
      </c>
      <c r="BK421" s="114">
        <f>ROUND(P421*H421,2)</f>
        <v>0</v>
      </c>
      <c r="BL421" s="14" t="s">
        <v>152</v>
      </c>
      <c r="BM421" s="194" t="s">
        <v>731</v>
      </c>
    </row>
    <row r="422" spans="1:65" s="2" customFormat="1" ht="19.5">
      <c r="A422" s="33"/>
      <c r="B422" s="34"/>
      <c r="C422" s="35"/>
      <c r="D422" s="195" t="s">
        <v>149</v>
      </c>
      <c r="E422" s="35"/>
      <c r="F422" s="196" t="s">
        <v>730</v>
      </c>
      <c r="G422" s="35"/>
      <c r="H422" s="35"/>
      <c r="I422" s="166"/>
      <c r="J422" s="166"/>
      <c r="K422" s="35"/>
      <c r="L422" s="35"/>
      <c r="M422" s="36"/>
      <c r="N422" s="197"/>
      <c r="O422" s="198"/>
      <c r="P422" s="70"/>
      <c r="Q422" s="70"/>
      <c r="R422" s="70"/>
      <c r="S422" s="70"/>
      <c r="T422" s="70"/>
      <c r="U422" s="70"/>
      <c r="V422" s="70"/>
      <c r="W422" s="70"/>
      <c r="X422" s="70"/>
      <c r="Y422" s="71"/>
      <c r="Z422" s="33"/>
      <c r="AA422" s="33"/>
      <c r="AB422" s="33"/>
      <c r="AC422" s="33"/>
      <c r="AD422" s="33"/>
      <c r="AE422" s="33"/>
      <c r="AT422" s="14" t="s">
        <v>149</v>
      </c>
      <c r="AU422" s="14" t="s">
        <v>79</v>
      </c>
    </row>
    <row r="423" spans="1:65" s="2" customFormat="1" ht="24.2" customHeight="1">
      <c r="A423" s="33"/>
      <c r="B423" s="34"/>
      <c r="C423" s="180" t="s">
        <v>732</v>
      </c>
      <c r="D423" s="180" t="s">
        <v>140</v>
      </c>
      <c r="E423" s="181" t="s">
        <v>733</v>
      </c>
      <c r="F423" s="182" t="s">
        <v>734</v>
      </c>
      <c r="G423" s="183" t="s">
        <v>143</v>
      </c>
      <c r="H423" s="184">
        <v>1</v>
      </c>
      <c r="I423" s="185"/>
      <c r="J423" s="186"/>
      <c r="K423" s="187">
        <f>ROUND(P423*H423,2)</f>
        <v>0</v>
      </c>
      <c r="L423" s="182" t="s">
        <v>144</v>
      </c>
      <c r="M423" s="188"/>
      <c r="N423" s="189" t="s">
        <v>1</v>
      </c>
      <c r="O423" s="190" t="s">
        <v>42</v>
      </c>
      <c r="P423" s="191">
        <f>I423+J423</f>
        <v>0</v>
      </c>
      <c r="Q423" s="191">
        <f>ROUND(I423*H423,2)</f>
        <v>0</v>
      </c>
      <c r="R423" s="191">
        <f>ROUND(J423*H423,2)</f>
        <v>0</v>
      </c>
      <c r="S423" s="70"/>
      <c r="T423" s="192">
        <f>S423*H423</f>
        <v>0</v>
      </c>
      <c r="U423" s="192">
        <v>0</v>
      </c>
      <c r="V423" s="192">
        <f>U423*H423</f>
        <v>0</v>
      </c>
      <c r="W423" s="192">
        <v>0</v>
      </c>
      <c r="X423" s="192">
        <f>W423*H423</f>
        <v>0</v>
      </c>
      <c r="Y423" s="193" t="s">
        <v>1</v>
      </c>
      <c r="Z423" s="33"/>
      <c r="AA423" s="33"/>
      <c r="AB423" s="33"/>
      <c r="AC423" s="33"/>
      <c r="AD423" s="33"/>
      <c r="AE423" s="33"/>
      <c r="AR423" s="194" t="s">
        <v>152</v>
      </c>
      <c r="AT423" s="194" t="s">
        <v>140</v>
      </c>
      <c r="AU423" s="194" t="s">
        <v>79</v>
      </c>
      <c r="AY423" s="14" t="s">
        <v>146</v>
      </c>
      <c r="BE423" s="114">
        <f>IF(O423="základní",K423,0)</f>
        <v>0</v>
      </c>
      <c r="BF423" s="114">
        <f>IF(O423="snížená",K423,0)</f>
        <v>0</v>
      </c>
      <c r="BG423" s="114">
        <f>IF(O423="zákl. přenesená",K423,0)</f>
        <v>0</v>
      </c>
      <c r="BH423" s="114">
        <f>IF(O423="sníž. přenesená",K423,0)</f>
        <v>0</v>
      </c>
      <c r="BI423" s="114">
        <f>IF(O423="nulová",K423,0)</f>
        <v>0</v>
      </c>
      <c r="BJ423" s="14" t="s">
        <v>87</v>
      </c>
      <c r="BK423" s="114">
        <f>ROUND(P423*H423,2)</f>
        <v>0</v>
      </c>
      <c r="BL423" s="14" t="s">
        <v>152</v>
      </c>
      <c r="BM423" s="194" t="s">
        <v>735</v>
      </c>
    </row>
    <row r="424" spans="1:65" s="2" customFormat="1" ht="19.5">
      <c r="A424" s="33"/>
      <c r="B424" s="34"/>
      <c r="C424" s="35"/>
      <c r="D424" s="195" t="s">
        <v>149</v>
      </c>
      <c r="E424" s="35"/>
      <c r="F424" s="196" t="s">
        <v>734</v>
      </c>
      <c r="G424" s="35"/>
      <c r="H424" s="35"/>
      <c r="I424" s="166"/>
      <c r="J424" s="166"/>
      <c r="K424" s="35"/>
      <c r="L424" s="35"/>
      <c r="M424" s="36"/>
      <c r="N424" s="197"/>
      <c r="O424" s="198"/>
      <c r="P424" s="70"/>
      <c r="Q424" s="70"/>
      <c r="R424" s="70"/>
      <c r="S424" s="70"/>
      <c r="T424" s="70"/>
      <c r="U424" s="70"/>
      <c r="V424" s="70"/>
      <c r="W424" s="70"/>
      <c r="X424" s="70"/>
      <c r="Y424" s="71"/>
      <c r="Z424" s="33"/>
      <c r="AA424" s="33"/>
      <c r="AB424" s="33"/>
      <c r="AC424" s="33"/>
      <c r="AD424" s="33"/>
      <c r="AE424" s="33"/>
      <c r="AT424" s="14" t="s">
        <v>149</v>
      </c>
      <c r="AU424" s="14" t="s">
        <v>79</v>
      </c>
    </row>
    <row r="425" spans="1:65" s="2" customFormat="1" ht="24.2" customHeight="1">
      <c r="A425" s="33"/>
      <c r="B425" s="34"/>
      <c r="C425" s="180" t="s">
        <v>736</v>
      </c>
      <c r="D425" s="180" t="s">
        <v>140</v>
      </c>
      <c r="E425" s="181" t="s">
        <v>737</v>
      </c>
      <c r="F425" s="182" t="s">
        <v>738</v>
      </c>
      <c r="G425" s="183" t="s">
        <v>143</v>
      </c>
      <c r="H425" s="184">
        <v>1</v>
      </c>
      <c r="I425" s="185"/>
      <c r="J425" s="186"/>
      <c r="K425" s="187">
        <f>ROUND(P425*H425,2)</f>
        <v>0</v>
      </c>
      <c r="L425" s="182" t="s">
        <v>144</v>
      </c>
      <c r="M425" s="188"/>
      <c r="N425" s="189" t="s">
        <v>1</v>
      </c>
      <c r="O425" s="190" t="s">
        <v>42</v>
      </c>
      <c r="P425" s="191">
        <f>I425+J425</f>
        <v>0</v>
      </c>
      <c r="Q425" s="191">
        <f>ROUND(I425*H425,2)</f>
        <v>0</v>
      </c>
      <c r="R425" s="191">
        <f>ROUND(J425*H425,2)</f>
        <v>0</v>
      </c>
      <c r="S425" s="70"/>
      <c r="T425" s="192">
        <f>S425*H425</f>
        <v>0</v>
      </c>
      <c r="U425" s="192">
        <v>0</v>
      </c>
      <c r="V425" s="192">
        <f>U425*H425</f>
        <v>0</v>
      </c>
      <c r="W425" s="192">
        <v>0</v>
      </c>
      <c r="X425" s="192">
        <f>W425*H425</f>
        <v>0</v>
      </c>
      <c r="Y425" s="193" t="s">
        <v>1</v>
      </c>
      <c r="Z425" s="33"/>
      <c r="AA425" s="33"/>
      <c r="AB425" s="33"/>
      <c r="AC425" s="33"/>
      <c r="AD425" s="33"/>
      <c r="AE425" s="33"/>
      <c r="AR425" s="194" t="s">
        <v>152</v>
      </c>
      <c r="AT425" s="194" t="s">
        <v>140</v>
      </c>
      <c r="AU425" s="194" t="s">
        <v>79</v>
      </c>
      <c r="AY425" s="14" t="s">
        <v>146</v>
      </c>
      <c r="BE425" s="114">
        <f>IF(O425="základní",K425,0)</f>
        <v>0</v>
      </c>
      <c r="BF425" s="114">
        <f>IF(O425="snížená",K425,0)</f>
        <v>0</v>
      </c>
      <c r="BG425" s="114">
        <f>IF(O425="zákl. přenesená",K425,0)</f>
        <v>0</v>
      </c>
      <c r="BH425" s="114">
        <f>IF(O425="sníž. přenesená",K425,0)</f>
        <v>0</v>
      </c>
      <c r="BI425" s="114">
        <f>IF(O425="nulová",K425,0)</f>
        <v>0</v>
      </c>
      <c r="BJ425" s="14" t="s">
        <v>87</v>
      </c>
      <c r="BK425" s="114">
        <f>ROUND(P425*H425,2)</f>
        <v>0</v>
      </c>
      <c r="BL425" s="14" t="s">
        <v>152</v>
      </c>
      <c r="BM425" s="194" t="s">
        <v>739</v>
      </c>
    </row>
    <row r="426" spans="1:65" s="2" customFormat="1" ht="19.5">
      <c r="A426" s="33"/>
      <c r="B426" s="34"/>
      <c r="C426" s="35"/>
      <c r="D426" s="195" t="s">
        <v>149</v>
      </c>
      <c r="E426" s="35"/>
      <c r="F426" s="196" t="s">
        <v>738</v>
      </c>
      <c r="G426" s="35"/>
      <c r="H426" s="35"/>
      <c r="I426" s="166"/>
      <c r="J426" s="166"/>
      <c r="K426" s="35"/>
      <c r="L426" s="35"/>
      <c r="M426" s="36"/>
      <c r="N426" s="197"/>
      <c r="O426" s="198"/>
      <c r="P426" s="70"/>
      <c r="Q426" s="70"/>
      <c r="R426" s="70"/>
      <c r="S426" s="70"/>
      <c r="T426" s="70"/>
      <c r="U426" s="70"/>
      <c r="V426" s="70"/>
      <c r="W426" s="70"/>
      <c r="X426" s="70"/>
      <c r="Y426" s="71"/>
      <c r="Z426" s="33"/>
      <c r="AA426" s="33"/>
      <c r="AB426" s="33"/>
      <c r="AC426" s="33"/>
      <c r="AD426" s="33"/>
      <c r="AE426" s="33"/>
      <c r="AT426" s="14" t="s">
        <v>149</v>
      </c>
      <c r="AU426" s="14" t="s">
        <v>79</v>
      </c>
    </row>
    <row r="427" spans="1:65" s="2" customFormat="1" ht="24.2" customHeight="1">
      <c r="A427" s="33"/>
      <c r="B427" s="34"/>
      <c r="C427" s="180" t="s">
        <v>740</v>
      </c>
      <c r="D427" s="180" t="s">
        <v>140</v>
      </c>
      <c r="E427" s="181" t="s">
        <v>741</v>
      </c>
      <c r="F427" s="182" t="s">
        <v>742</v>
      </c>
      <c r="G427" s="183" t="s">
        <v>143</v>
      </c>
      <c r="H427" s="184">
        <v>1</v>
      </c>
      <c r="I427" s="185"/>
      <c r="J427" s="186"/>
      <c r="K427" s="187">
        <f>ROUND(P427*H427,2)</f>
        <v>0</v>
      </c>
      <c r="L427" s="182" t="s">
        <v>144</v>
      </c>
      <c r="M427" s="188"/>
      <c r="N427" s="189" t="s">
        <v>1</v>
      </c>
      <c r="O427" s="190" t="s">
        <v>42</v>
      </c>
      <c r="P427" s="191">
        <f>I427+J427</f>
        <v>0</v>
      </c>
      <c r="Q427" s="191">
        <f>ROUND(I427*H427,2)</f>
        <v>0</v>
      </c>
      <c r="R427" s="191">
        <f>ROUND(J427*H427,2)</f>
        <v>0</v>
      </c>
      <c r="S427" s="70"/>
      <c r="T427" s="192">
        <f>S427*H427</f>
        <v>0</v>
      </c>
      <c r="U427" s="192">
        <v>0</v>
      </c>
      <c r="V427" s="192">
        <f>U427*H427</f>
        <v>0</v>
      </c>
      <c r="W427" s="192">
        <v>0</v>
      </c>
      <c r="X427" s="192">
        <f>W427*H427</f>
        <v>0</v>
      </c>
      <c r="Y427" s="193" t="s">
        <v>1</v>
      </c>
      <c r="Z427" s="33"/>
      <c r="AA427" s="33"/>
      <c r="AB427" s="33"/>
      <c r="AC427" s="33"/>
      <c r="AD427" s="33"/>
      <c r="AE427" s="33"/>
      <c r="AR427" s="194" t="s">
        <v>152</v>
      </c>
      <c r="AT427" s="194" t="s">
        <v>140</v>
      </c>
      <c r="AU427" s="194" t="s">
        <v>79</v>
      </c>
      <c r="AY427" s="14" t="s">
        <v>146</v>
      </c>
      <c r="BE427" s="114">
        <f>IF(O427="základní",K427,0)</f>
        <v>0</v>
      </c>
      <c r="BF427" s="114">
        <f>IF(O427="snížená",K427,0)</f>
        <v>0</v>
      </c>
      <c r="BG427" s="114">
        <f>IF(O427="zákl. přenesená",K427,0)</f>
        <v>0</v>
      </c>
      <c r="BH427" s="114">
        <f>IF(O427="sníž. přenesená",K427,0)</f>
        <v>0</v>
      </c>
      <c r="BI427" s="114">
        <f>IF(O427="nulová",K427,0)</f>
        <v>0</v>
      </c>
      <c r="BJ427" s="14" t="s">
        <v>87</v>
      </c>
      <c r="BK427" s="114">
        <f>ROUND(P427*H427,2)</f>
        <v>0</v>
      </c>
      <c r="BL427" s="14" t="s">
        <v>152</v>
      </c>
      <c r="BM427" s="194" t="s">
        <v>743</v>
      </c>
    </row>
    <row r="428" spans="1:65" s="2" customFormat="1" ht="19.5">
      <c r="A428" s="33"/>
      <c r="B428" s="34"/>
      <c r="C428" s="35"/>
      <c r="D428" s="195" t="s">
        <v>149</v>
      </c>
      <c r="E428" s="35"/>
      <c r="F428" s="196" t="s">
        <v>742</v>
      </c>
      <c r="G428" s="35"/>
      <c r="H428" s="35"/>
      <c r="I428" s="166"/>
      <c r="J428" s="166"/>
      <c r="K428" s="35"/>
      <c r="L428" s="35"/>
      <c r="M428" s="36"/>
      <c r="N428" s="197"/>
      <c r="O428" s="198"/>
      <c r="P428" s="70"/>
      <c r="Q428" s="70"/>
      <c r="R428" s="70"/>
      <c r="S428" s="70"/>
      <c r="T428" s="70"/>
      <c r="U428" s="70"/>
      <c r="V428" s="70"/>
      <c r="W428" s="70"/>
      <c r="X428" s="70"/>
      <c r="Y428" s="71"/>
      <c r="Z428" s="33"/>
      <c r="AA428" s="33"/>
      <c r="AB428" s="33"/>
      <c r="AC428" s="33"/>
      <c r="AD428" s="33"/>
      <c r="AE428" s="33"/>
      <c r="AT428" s="14" t="s">
        <v>149</v>
      </c>
      <c r="AU428" s="14" t="s">
        <v>79</v>
      </c>
    </row>
    <row r="429" spans="1:65" s="2" customFormat="1" ht="24.2" customHeight="1">
      <c r="A429" s="33"/>
      <c r="B429" s="34"/>
      <c r="C429" s="180" t="s">
        <v>744</v>
      </c>
      <c r="D429" s="180" t="s">
        <v>140</v>
      </c>
      <c r="E429" s="181" t="s">
        <v>745</v>
      </c>
      <c r="F429" s="182" t="s">
        <v>746</v>
      </c>
      <c r="G429" s="183" t="s">
        <v>143</v>
      </c>
      <c r="H429" s="184">
        <v>1</v>
      </c>
      <c r="I429" s="185"/>
      <c r="J429" s="186"/>
      <c r="K429" s="187">
        <f>ROUND(P429*H429,2)</f>
        <v>0</v>
      </c>
      <c r="L429" s="182" t="s">
        <v>144</v>
      </c>
      <c r="M429" s="188"/>
      <c r="N429" s="189" t="s">
        <v>1</v>
      </c>
      <c r="O429" s="190" t="s">
        <v>42</v>
      </c>
      <c r="P429" s="191">
        <f>I429+J429</f>
        <v>0</v>
      </c>
      <c r="Q429" s="191">
        <f>ROUND(I429*H429,2)</f>
        <v>0</v>
      </c>
      <c r="R429" s="191">
        <f>ROUND(J429*H429,2)</f>
        <v>0</v>
      </c>
      <c r="S429" s="70"/>
      <c r="T429" s="192">
        <f>S429*H429</f>
        <v>0</v>
      </c>
      <c r="U429" s="192">
        <v>0</v>
      </c>
      <c r="V429" s="192">
        <f>U429*H429</f>
        <v>0</v>
      </c>
      <c r="W429" s="192">
        <v>0</v>
      </c>
      <c r="X429" s="192">
        <f>W429*H429</f>
        <v>0</v>
      </c>
      <c r="Y429" s="193" t="s">
        <v>1</v>
      </c>
      <c r="Z429" s="33"/>
      <c r="AA429" s="33"/>
      <c r="AB429" s="33"/>
      <c r="AC429" s="33"/>
      <c r="AD429" s="33"/>
      <c r="AE429" s="33"/>
      <c r="AR429" s="194" t="s">
        <v>152</v>
      </c>
      <c r="AT429" s="194" t="s">
        <v>140</v>
      </c>
      <c r="AU429" s="194" t="s">
        <v>79</v>
      </c>
      <c r="AY429" s="14" t="s">
        <v>146</v>
      </c>
      <c r="BE429" s="114">
        <f>IF(O429="základní",K429,0)</f>
        <v>0</v>
      </c>
      <c r="BF429" s="114">
        <f>IF(O429="snížená",K429,0)</f>
        <v>0</v>
      </c>
      <c r="BG429" s="114">
        <f>IF(O429="zákl. přenesená",K429,0)</f>
        <v>0</v>
      </c>
      <c r="BH429" s="114">
        <f>IF(O429="sníž. přenesená",K429,0)</f>
        <v>0</v>
      </c>
      <c r="BI429" s="114">
        <f>IF(O429="nulová",K429,0)</f>
        <v>0</v>
      </c>
      <c r="BJ429" s="14" t="s">
        <v>87</v>
      </c>
      <c r="BK429" s="114">
        <f>ROUND(P429*H429,2)</f>
        <v>0</v>
      </c>
      <c r="BL429" s="14" t="s">
        <v>152</v>
      </c>
      <c r="BM429" s="194" t="s">
        <v>747</v>
      </c>
    </row>
    <row r="430" spans="1:65" s="2" customFormat="1" ht="19.5">
      <c r="A430" s="33"/>
      <c r="B430" s="34"/>
      <c r="C430" s="35"/>
      <c r="D430" s="195" t="s">
        <v>149</v>
      </c>
      <c r="E430" s="35"/>
      <c r="F430" s="196" t="s">
        <v>746</v>
      </c>
      <c r="G430" s="35"/>
      <c r="H430" s="35"/>
      <c r="I430" s="166"/>
      <c r="J430" s="166"/>
      <c r="K430" s="35"/>
      <c r="L430" s="35"/>
      <c r="M430" s="36"/>
      <c r="N430" s="197"/>
      <c r="O430" s="198"/>
      <c r="P430" s="70"/>
      <c r="Q430" s="70"/>
      <c r="R430" s="70"/>
      <c r="S430" s="70"/>
      <c r="T430" s="70"/>
      <c r="U430" s="70"/>
      <c r="V430" s="70"/>
      <c r="W430" s="70"/>
      <c r="X430" s="70"/>
      <c r="Y430" s="71"/>
      <c r="Z430" s="33"/>
      <c r="AA430" s="33"/>
      <c r="AB430" s="33"/>
      <c r="AC430" s="33"/>
      <c r="AD430" s="33"/>
      <c r="AE430" s="33"/>
      <c r="AT430" s="14" t="s">
        <v>149</v>
      </c>
      <c r="AU430" s="14" t="s">
        <v>79</v>
      </c>
    </row>
    <row r="431" spans="1:65" s="2" customFormat="1" ht="24.2" customHeight="1">
      <c r="A431" s="33"/>
      <c r="B431" s="34"/>
      <c r="C431" s="180" t="s">
        <v>748</v>
      </c>
      <c r="D431" s="180" t="s">
        <v>140</v>
      </c>
      <c r="E431" s="181" t="s">
        <v>749</v>
      </c>
      <c r="F431" s="182" t="s">
        <v>750</v>
      </c>
      <c r="G431" s="183" t="s">
        <v>143</v>
      </c>
      <c r="H431" s="184">
        <v>1</v>
      </c>
      <c r="I431" s="185"/>
      <c r="J431" s="186"/>
      <c r="K431" s="187">
        <f>ROUND(P431*H431,2)</f>
        <v>0</v>
      </c>
      <c r="L431" s="182" t="s">
        <v>144</v>
      </c>
      <c r="M431" s="188"/>
      <c r="N431" s="189" t="s">
        <v>1</v>
      </c>
      <c r="O431" s="190" t="s">
        <v>42</v>
      </c>
      <c r="P431" s="191">
        <f>I431+J431</f>
        <v>0</v>
      </c>
      <c r="Q431" s="191">
        <f>ROUND(I431*H431,2)</f>
        <v>0</v>
      </c>
      <c r="R431" s="191">
        <f>ROUND(J431*H431,2)</f>
        <v>0</v>
      </c>
      <c r="S431" s="70"/>
      <c r="T431" s="192">
        <f>S431*H431</f>
        <v>0</v>
      </c>
      <c r="U431" s="192">
        <v>0</v>
      </c>
      <c r="V431" s="192">
        <f>U431*H431</f>
        <v>0</v>
      </c>
      <c r="W431" s="192">
        <v>0</v>
      </c>
      <c r="X431" s="192">
        <f>W431*H431</f>
        <v>0</v>
      </c>
      <c r="Y431" s="193" t="s">
        <v>1</v>
      </c>
      <c r="Z431" s="33"/>
      <c r="AA431" s="33"/>
      <c r="AB431" s="33"/>
      <c r="AC431" s="33"/>
      <c r="AD431" s="33"/>
      <c r="AE431" s="33"/>
      <c r="AR431" s="194" t="s">
        <v>152</v>
      </c>
      <c r="AT431" s="194" t="s">
        <v>140</v>
      </c>
      <c r="AU431" s="194" t="s">
        <v>79</v>
      </c>
      <c r="AY431" s="14" t="s">
        <v>146</v>
      </c>
      <c r="BE431" s="114">
        <f>IF(O431="základní",K431,0)</f>
        <v>0</v>
      </c>
      <c r="BF431" s="114">
        <f>IF(O431="snížená",K431,0)</f>
        <v>0</v>
      </c>
      <c r="BG431" s="114">
        <f>IF(O431="zákl. přenesená",K431,0)</f>
        <v>0</v>
      </c>
      <c r="BH431" s="114">
        <f>IF(O431="sníž. přenesená",K431,0)</f>
        <v>0</v>
      </c>
      <c r="BI431" s="114">
        <f>IF(O431="nulová",K431,0)</f>
        <v>0</v>
      </c>
      <c r="BJ431" s="14" t="s">
        <v>87</v>
      </c>
      <c r="BK431" s="114">
        <f>ROUND(P431*H431,2)</f>
        <v>0</v>
      </c>
      <c r="BL431" s="14" t="s">
        <v>152</v>
      </c>
      <c r="BM431" s="194" t="s">
        <v>751</v>
      </c>
    </row>
    <row r="432" spans="1:65" s="2" customFormat="1" ht="19.5">
      <c r="A432" s="33"/>
      <c r="B432" s="34"/>
      <c r="C432" s="35"/>
      <c r="D432" s="195" t="s">
        <v>149</v>
      </c>
      <c r="E432" s="35"/>
      <c r="F432" s="196" t="s">
        <v>750</v>
      </c>
      <c r="G432" s="35"/>
      <c r="H432" s="35"/>
      <c r="I432" s="166"/>
      <c r="J432" s="166"/>
      <c r="K432" s="35"/>
      <c r="L432" s="35"/>
      <c r="M432" s="36"/>
      <c r="N432" s="197"/>
      <c r="O432" s="198"/>
      <c r="P432" s="70"/>
      <c r="Q432" s="70"/>
      <c r="R432" s="70"/>
      <c r="S432" s="70"/>
      <c r="T432" s="70"/>
      <c r="U432" s="70"/>
      <c r="V432" s="70"/>
      <c r="W432" s="70"/>
      <c r="X432" s="70"/>
      <c r="Y432" s="71"/>
      <c r="Z432" s="33"/>
      <c r="AA432" s="33"/>
      <c r="AB432" s="33"/>
      <c r="AC432" s="33"/>
      <c r="AD432" s="33"/>
      <c r="AE432" s="33"/>
      <c r="AT432" s="14" t="s">
        <v>149</v>
      </c>
      <c r="AU432" s="14" t="s">
        <v>79</v>
      </c>
    </row>
    <row r="433" spans="1:65" s="2" customFormat="1" ht="24.2" customHeight="1">
      <c r="A433" s="33"/>
      <c r="B433" s="34"/>
      <c r="C433" s="180" t="s">
        <v>752</v>
      </c>
      <c r="D433" s="180" t="s">
        <v>140</v>
      </c>
      <c r="E433" s="181" t="s">
        <v>753</v>
      </c>
      <c r="F433" s="182" t="s">
        <v>754</v>
      </c>
      <c r="G433" s="183" t="s">
        <v>143</v>
      </c>
      <c r="H433" s="184">
        <v>1</v>
      </c>
      <c r="I433" s="185"/>
      <c r="J433" s="186"/>
      <c r="K433" s="187">
        <f>ROUND(P433*H433,2)</f>
        <v>0</v>
      </c>
      <c r="L433" s="182" t="s">
        <v>144</v>
      </c>
      <c r="M433" s="188"/>
      <c r="N433" s="189" t="s">
        <v>1</v>
      </c>
      <c r="O433" s="190" t="s">
        <v>42</v>
      </c>
      <c r="P433" s="191">
        <f>I433+J433</f>
        <v>0</v>
      </c>
      <c r="Q433" s="191">
        <f>ROUND(I433*H433,2)</f>
        <v>0</v>
      </c>
      <c r="R433" s="191">
        <f>ROUND(J433*H433,2)</f>
        <v>0</v>
      </c>
      <c r="S433" s="70"/>
      <c r="T433" s="192">
        <f>S433*H433</f>
        <v>0</v>
      </c>
      <c r="U433" s="192">
        <v>0</v>
      </c>
      <c r="V433" s="192">
        <f>U433*H433</f>
        <v>0</v>
      </c>
      <c r="W433" s="192">
        <v>0</v>
      </c>
      <c r="X433" s="192">
        <f>W433*H433</f>
        <v>0</v>
      </c>
      <c r="Y433" s="193" t="s">
        <v>1</v>
      </c>
      <c r="Z433" s="33"/>
      <c r="AA433" s="33"/>
      <c r="AB433" s="33"/>
      <c r="AC433" s="33"/>
      <c r="AD433" s="33"/>
      <c r="AE433" s="33"/>
      <c r="AR433" s="194" t="s">
        <v>152</v>
      </c>
      <c r="AT433" s="194" t="s">
        <v>140</v>
      </c>
      <c r="AU433" s="194" t="s">
        <v>79</v>
      </c>
      <c r="AY433" s="14" t="s">
        <v>146</v>
      </c>
      <c r="BE433" s="114">
        <f>IF(O433="základní",K433,0)</f>
        <v>0</v>
      </c>
      <c r="BF433" s="114">
        <f>IF(O433="snížená",K433,0)</f>
        <v>0</v>
      </c>
      <c r="BG433" s="114">
        <f>IF(O433="zákl. přenesená",K433,0)</f>
        <v>0</v>
      </c>
      <c r="BH433" s="114">
        <f>IF(O433="sníž. přenesená",K433,0)</f>
        <v>0</v>
      </c>
      <c r="BI433" s="114">
        <f>IF(O433="nulová",K433,0)</f>
        <v>0</v>
      </c>
      <c r="BJ433" s="14" t="s">
        <v>87</v>
      </c>
      <c r="BK433" s="114">
        <f>ROUND(P433*H433,2)</f>
        <v>0</v>
      </c>
      <c r="BL433" s="14" t="s">
        <v>152</v>
      </c>
      <c r="BM433" s="194" t="s">
        <v>755</v>
      </c>
    </row>
    <row r="434" spans="1:65" s="2" customFormat="1" ht="19.5">
      <c r="A434" s="33"/>
      <c r="B434" s="34"/>
      <c r="C434" s="35"/>
      <c r="D434" s="195" t="s">
        <v>149</v>
      </c>
      <c r="E434" s="35"/>
      <c r="F434" s="196" t="s">
        <v>754</v>
      </c>
      <c r="G434" s="35"/>
      <c r="H434" s="35"/>
      <c r="I434" s="166"/>
      <c r="J434" s="166"/>
      <c r="K434" s="35"/>
      <c r="L434" s="35"/>
      <c r="M434" s="36"/>
      <c r="N434" s="197"/>
      <c r="O434" s="198"/>
      <c r="P434" s="70"/>
      <c r="Q434" s="70"/>
      <c r="R434" s="70"/>
      <c r="S434" s="70"/>
      <c r="T434" s="70"/>
      <c r="U434" s="70"/>
      <c r="V434" s="70"/>
      <c r="W434" s="70"/>
      <c r="X434" s="70"/>
      <c r="Y434" s="71"/>
      <c r="Z434" s="33"/>
      <c r="AA434" s="33"/>
      <c r="AB434" s="33"/>
      <c r="AC434" s="33"/>
      <c r="AD434" s="33"/>
      <c r="AE434" s="33"/>
      <c r="AT434" s="14" t="s">
        <v>149</v>
      </c>
      <c r="AU434" s="14" t="s">
        <v>79</v>
      </c>
    </row>
    <row r="435" spans="1:65" s="2" customFormat="1" ht="24.2" customHeight="1">
      <c r="A435" s="33"/>
      <c r="B435" s="34"/>
      <c r="C435" s="180" t="s">
        <v>756</v>
      </c>
      <c r="D435" s="180" t="s">
        <v>140</v>
      </c>
      <c r="E435" s="181" t="s">
        <v>757</v>
      </c>
      <c r="F435" s="182" t="s">
        <v>758</v>
      </c>
      <c r="G435" s="183" t="s">
        <v>143</v>
      </c>
      <c r="H435" s="184">
        <v>1</v>
      </c>
      <c r="I435" s="185"/>
      <c r="J435" s="186"/>
      <c r="K435" s="187">
        <f>ROUND(P435*H435,2)</f>
        <v>0</v>
      </c>
      <c r="L435" s="182" t="s">
        <v>144</v>
      </c>
      <c r="M435" s="188"/>
      <c r="N435" s="189" t="s">
        <v>1</v>
      </c>
      <c r="O435" s="190" t="s">
        <v>42</v>
      </c>
      <c r="P435" s="191">
        <f>I435+J435</f>
        <v>0</v>
      </c>
      <c r="Q435" s="191">
        <f>ROUND(I435*H435,2)</f>
        <v>0</v>
      </c>
      <c r="R435" s="191">
        <f>ROUND(J435*H435,2)</f>
        <v>0</v>
      </c>
      <c r="S435" s="70"/>
      <c r="T435" s="192">
        <f>S435*H435</f>
        <v>0</v>
      </c>
      <c r="U435" s="192">
        <v>0</v>
      </c>
      <c r="V435" s="192">
        <f>U435*H435</f>
        <v>0</v>
      </c>
      <c r="W435" s="192">
        <v>0</v>
      </c>
      <c r="X435" s="192">
        <f>W435*H435</f>
        <v>0</v>
      </c>
      <c r="Y435" s="193" t="s">
        <v>1</v>
      </c>
      <c r="Z435" s="33"/>
      <c r="AA435" s="33"/>
      <c r="AB435" s="33"/>
      <c r="AC435" s="33"/>
      <c r="AD435" s="33"/>
      <c r="AE435" s="33"/>
      <c r="AR435" s="194" t="s">
        <v>152</v>
      </c>
      <c r="AT435" s="194" t="s">
        <v>140</v>
      </c>
      <c r="AU435" s="194" t="s">
        <v>79</v>
      </c>
      <c r="AY435" s="14" t="s">
        <v>146</v>
      </c>
      <c r="BE435" s="114">
        <f>IF(O435="základní",K435,0)</f>
        <v>0</v>
      </c>
      <c r="BF435" s="114">
        <f>IF(O435="snížená",K435,0)</f>
        <v>0</v>
      </c>
      <c r="BG435" s="114">
        <f>IF(O435="zákl. přenesená",K435,0)</f>
        <v>0</v>
      </c>
      <c r="BH435" s="114">
        <f>IF(O435="sníž. přenesená",K435,0)</f>
        <v>0</v>
      </c>
      <c r="BI435" s="114">
        <f>IF(O435="nulová",K435,0)</f>
        <v>0</v>
      </c>
      <c r="BJ435" s="14" t="s">
        <v>87</v>
      </c>
      <c r="BK435" s="114">
        <f>ROUND(P435*H435,2)</f>
        <v>0</v>
      </c>
      <c r="BL435" s="14" t="s">
        <v>152</v>
      </c>
      <c r="BM435" s="194" t="s">
        <v>759</v>
      </c>
    </row>
    <row r="436" spans="1:65" s="2" customFormat="1" ht="19.5">
      <c r="A436" s="33"/>
      <c r="B436" s="34"/>
      <c r="C436" s="35"/>
      <c r="D436" s="195" t="s">
        <v>149</v>
      </c>
      <c r="E436" s="35"/>
      <c r="F436" s="196" t="s">
        <v>758</v>
      </c>
      <c r="G436" s="35"/>
      <c r="H436" s="35"/>
      <c r="I436" s="166"/>
      <c r="J436" s="166"/>
      <c r="K436" s="35"/>
      <c r="L436" s="35"/>
      <c r="M436" s="36"/>
      <c r="N436" s="197"/>
      <c r="O436" s="198"/>
      <c r="P436" s="70"/>
      <c r="Q436" s="70"/>
      <c r="R436" s="70"/>
      <c r="S436" s="70"/>
      <c r="T436" s="70"/>
      <c r="U436" s="70"/>
      <c r="V436" s="70"/>
      <c r="W436" s="70"/>
      <c r="X436" s="70"/>
      <c r="Y436" s="71"/>
      <c r="Z436" s="33"/>
      <c r="AA436" s="33"/>
      <c r="AB436" s="33"/>
      <c r="AC436" s="33"/>
      <c r="AD436" s="33"/>
      <c r="AE436" s="33"/>
      <c r="AT436" s="14" t="s">
        <v>149</v>
      </c>
      <c r="AU436" s="14" t="s">
        <v>79</v>
      </c>
    </row>
    <row r="437" spans="1:65" s="2" customFormat="1" ht="24.2" customHeight="1">
      <c r="A437" s="33"/>
      <c r="B437" s="34"/>
      <c r="C437" s="180" t="s">
        <v>760</v>
      </c>
      <c r="D437" s="180" t="s">
        <v>140</v>
      </c>
      <c r="E437" s="181" t="s">
        <v>761</v>
      </c>
      <c r="F437" s="182" t="s">
        <v>762</v>
      </c>
      <c r="G437" s="183" t="s">
        <v>143</v>
      </c>
      <c r="H437" s="184">
        <v>1</v>
      </c>
      <c r="I437" s="185"/>
      <c r="J437" s="186"/>
      <c r="K437" s="187">
        <f>ROUND(P437*H437,2)</f>
        <v>0</v>
      </c>
      <c r="L437" s="182" t="s">
        <v>144</v>
      </c>
      <c r="M437" s="188"/>
      <c r="N437" s="189" t="s">
        <v>1</v>
      </c>
      <c r="O437" s="190" t="s">
        <v>42</v>
      </c>
      <c r="P437" s="191">
        <f>I437+J437</f>
        <v>0</v>
      </c>
      <c r="Q437" s="191">
        <f>ROUND(I437*H437,2)</f>
        <v>0</v>
      </c>
      <c r="R437" s="191">
        <f>ROUND(J437*H437,2)</f>
        <v>0</v>
      </c>
      <c r="S437" s="70"/>
      <c r="T437" s="192">
        <f>S437*H437</f>
        <v>0</v>
      </c>
      <c r="U437" s="192">
        <v>0</v>
      </c>
      <c r="V437" s="192">
        <f>U437*H437</f>
        <v>0</v>
      </c>
      <c r="W437" s="192">
        <v>0</v>
      </c>
      <c r="X437" s="192">
        <f>W437*H437</f>
        <v>0</v>
      </c>
      <c r="Y437" s="193" t="s">
        <v>1</v>
      </c>
      <c r="Z437" s="33"/>
      <c r="AA437" s="33"/>
      <c r="AB437" s="33"/>
      <c r="AC437" s="33"/>
      <c r="AD437" s="33"/>
      <c r="AE437" s="33"/>
      <c r="AR437" s="194" t="s">
        <v>152</v>
      </c>
      <c r="AT437" s="194" t="s">
        <v>140</v>
      </c>
      <c r="AU437" s="194" t="s">
        <v>79</v>
      </c>
      <c r="AY437" s="14" t="s">
        <v>146</v>
      </c>
      <c r="BE437" s="114">
        <f>IF(O437="základní",K437,0)</f>
        <v>0</v>
      </c>
      <c r="BF437" s="114">
        <f>IF(O437="snížená",K437,0)</f>
        <v>0</v>
      </c>
      <c r="BG437" s="114">
        <f>IF(O437="zákl. přenesená",K437,0)</f>
        <v>0</v>
      </c>
      <c r="BH437" s="114">
        <f>IF(O437="sníž. přenesená",K437,0)</f>
        <v>0</v>
      </c>
      <c r="BI437" s="114">
        <f>IF(O437="nulová",K437,0)</f>
        <v>0</v>
      </c>
      <c r="BJ437" s="14" t="s">
        <v>87</v>
      </c>
      <c r="BK437" s="114">
        <f>ROUND(P437*H437,2)</f>
        <v>0</v>
      </c>
      <c r="BL437" s="14" t="s">
        <v>152</v>
      </c>
      <c r="BM437" s="194" t="s">
        <v>763</v>
      </c>
    </row>
    <row r="438" spans="1:65" s="2" customFormat="1" ht="19.5">
      <c r="A438" s="33"/>
      <c r="B438" s="34"/>
      <c r="C438" s="35"/>
      <c r="D438" s="195" t="s">
        <v>149</v>
      </c>
      <c r="E438" s="35"/>
      <c r="F438" s="196" t="s">
        <v>762</v>
      </c>
      <c r="G438" s="35"/>
      <c r="H438" s="35"/>
      <c r="I438" s="166"/>
      <c r="J438" s="166"/>
      <c r="K438" s="35"/>
      <c r="L438" s="35"/>
      <c r="M438" s="36"/>
      <c r="N438" s="197"/>
      <c r="O438" s="198"/>
      <c r="P438" s="70"/>
      <c r="Q438" s="70"/>
      <c r="R438" s="70"/>
      <c r="S438" s="70"/>
      <c r="T438" s="70"/>
      <c r="U438" s="70"/>
      <c r="V438" s="70"/>
      <c r="W438" s="70"/>
      <c r="X438" s="70"/>
      <c r="Y438" s="71"/>
      <c r="Z438" s="33"/>
      <c r="AA438" s="33"/>
      <c r="AB438" s="33"/>
      <c r="AC438" s="33"/>
      <c r="AD438" s="33"/>
      <c r="AE438" s="33"/>
      <c r="AT438" s="14" t="s">
        <v>149</v>
      </c>
      <c r="AU438" s="14" t="s">
        <v>79</v>
      </c>
    </row>
    <row r="439" spans="1:65" s="2" customFormat="1" ht="24.2" customHeight="1">
      <c r="A439" s="33"/>
      <c r="B439" s="34"/>
      <c r="C439" s="180" t="s">
        <v>764</v>
      </c>
      <c r="D439" s="180" t="s">
        <v>140</v>
      </c>
      <c r="E439" s="181" t="s">
        <v>765</v>
      </c>
      <c r="F439" s="182" t="s">
        <v>766</v>
      </c>
      <c r="G439" s="183" t="s">
        <v>143</v>
      </c>
      <c r="H439" s="184">
        <v>1</v>
      </c>
      <c r="I439" s="185"/>
      <c r="J439" s="186"/>
      <c r="K439" s="187">
        <f>ROUND(P439*H439,2)</f>
        <v>0</v>
      </c>
      <c r="L439" s="182" t="s">
        <v>144</v>
      </c>
      <c r="M439" s="188"/>
      <c r="N439" s="189" t="s">
        <v>1</v>
      </c>
      <c r="O439" s="190" t="s">
        <v>42</v>
      </c>
      <c r="P439" s="191">
        <f>I439+J439</f>
        <v>0</v>
      </c>
      <c r="Q439" s="191">
        <f>ROUND(I439*H439,2)</f>
        <v>0</v>
      </c>
      <c r="R439" s="191">
        <f>ROUND(J439*H439,2)</f>
        <v>0</v>
      </c>
      <c r="S439" s="70"/>
      <c r="T439" s="192">
        <f>S439*H439</f>
        <v>0</v>
      </c>
      <c r="U439" s="192">
        <v>0</v>
      </c>
      <c r="V439" s="192">
        <f>U439*H439</f>
        <v>0</v>
      </c>
      <c r="W439" s="192">
        <v>0</v>
      </c>
      <c r="X439" s="192">
        <f>W439*H439</f>
        <v>0</v>
      </c>
      <c r="Y439" s="193" t="s">
        <v>1</v>
      </c>
      <c r="Z439" s="33"/>
      <c r="AA439" s="33"/>
      <c r="AB439" s="33"/>
      <c r="AC439" s="33"/>
      <c r="AD439" s="33"/>
      <c r="AE439" s="33"/>
      <c r="AR439" s="194" t="s">
        <v>152</v>
      </c>
      <c r="AT439" s="194" t="s">
        <v>140</v>
      </c>
      <c r="AU439" s="194" t="s">
        <v>79</v>
      </c>
      <c r="AY439" s="14" t="s">
        <v>146</v>
      </c>
      <c r="BE439" s="114">
        <f>IF(O439="základní",K439,0)</f>
        <v>0</v>
      </c>
      <c r="BF439" s="114">
        <f>IF(O439="snížená",K439,0)</f>
        <v>0</v>
      </c>
      <c r="BG439" s="114">
        <f>IF(O439="zákl. přenesená",K439,0)</f>
        <v>0</v>
      </c>
      <c r="BH439" s="114">
        <f>IF(O439="sníž. přenesená",K439,0)</f>
        <v>0</v>
      </c>
      <c r="BI439" s="114">
        <f>IF(O439="nulová",K439,0)</f>
        <v>0</v>
      </c>
      <c r="BJ439" s="14" t="s">
        <v>87</v>
      </c>
      <c r="BK439" s="114">
        <f>ROUND(P439*H439,2)</f>
        <v>0</v>
      </c>
      <c r="BL439" s="14" t="s">
        <v>152</v>
      </c>
      <c r="BM439" s="194" t="s">
        <v>767</v>
      </c>
    </row>
    <row r="440" spans="1:65" s="2" customFormat="1" ht="19.5">
      <c r="A440" s="33"/>
      <c r="B440" s="34"/>
      <c r="C440" s="35"/>
      <c r="D440" s="195" t="s">
        <v>149</v>
      </c>
      <c r="E440" s="35"/>
      <c r="F440" s="196" t="s">
        <v>766</v>
      </c>
      <c r="G440" s="35"/>
      <c r="H440" s="35"/>
      <c r="I440" s="166"/>
      <c r="J440" s="166"/>
      <c r="K440" s="35"/>
      <c r="L440" s="35"/>
      <c r="M440" s="36"/>
      <c r="N440" s="197"/>
      <c r="O440" s="198"/>
      <c r="P440" s="70"/>
      <c r="Q440" s="70"/>
      <c r="R440" s="70"/>
      <c r="S440" s="70"/>
      <c r="T440" s="70"/>
      <c r="U440" s="70"/>
      <c r="V440" s="70"/>
      <c r="W440" s="70"/>
      <c r="X440" s="70"/>
      <c r="Y440" s="71"/>
      <c r="Z440" s="33"/>
      <c r="AA440" s="33"/>
      <c r="AB440" s="33"/>
      <c r="AC440" s="33"/>
      <c r="AD440" s="33"/>
      <c r="AE440" s="33"/>
      <c r="AT440" s="14" t="s">
        <v>149</v>
      </c>
      <c r="AU440" s="14" t="s">
        <v>79</v>
      </c>
    </row>
    <row r="441" spans="1:65" s="2" customFormat="1" ht="24.2" customHeight="1">
      <c r="A441" s="33"/>
      <c r="B441" s="34"/>
      <c r="C441" s="180" t="s">
        <v>768</v>
      </c>
      <c r="D441" s="180" t="s">
        <v>140</v>
      </c>
      <c r="E441" s="181" t="s">
        <v>769</v>
      </c>
      <c r="F441" s="182" t="s">
        <v>770</v>
      </c>
      <c r="G441" s="183" t="s">
        <v>143</v>
      </c>
      <c r="H441" s="184">
        <v>1</v>
      </c>
      <c r="I441" s="185"/>
      <c r="J441" s="186"/>
      <c r="K441" s="187">
        <f>ROUND(P441*H441,2)</f>
        <v>0</v>
      </c>
      <c r="L441" s="182" t="s">
        <v>144</v>
      </c>
      <c r="M441" s="188"/>
      <c r="N441" s="189" t="s">
        <v>1</v>
      </c>
      <c r="O441" s="190" t="s">
        <v>42</v>
      </c>
      <c r="P441" s="191">
        <f>I441+J441</f>
        <v>0</v>
      </c>
      <c r="Q441" s="191">
        <f>ROUND(I441*H441,2)</f>
        <v>0</v>
      </c>
      <c r="R441" s="191">
        <f>ROUND(J441*H441,2)</f>
        <v>0</v>
      </c>
      <c r="S441" s="70"/>
      <c r="T441" s="192">
        <f>S441*H441</f>
        <v>0</v>
      </c>
      <c r="U441" s="192">
        <v>0</v>
      </c>
      <c r="V441" s="192">
        <f>U441*H441</f>
        <v>0</v>
      </c>
      <c r="W441" s="192">
        <v>0</v>
      </c>
      <c r="X441" s="192">
        <f>W441*H441</f>
        <v>0</v>
      </c>
      <c r="Y441" s="193" t="s">
        <v>1</v>
      </c>
      <c r="Z441" s="33"/>
      <c r="AA441" s="33"/>
      <c r="AB441" s="33"/>
      <c r="AC441" s="33"/>
      <c r="AD441" s="33"/>
      <c r="AE441" s="33"/>
      <c r="AR441" s="194" t="s">
        <v>152</v>
      </c>
      <c r="AT441" s="194" t="s">
        <v>140</v>
      </c>
      <c r="AU441" s="194" t="s">
        <v>79</v>
      </c>
      <c r="AY441" s="14" t="s">
        <v>146</v>
      </c>
      <c r="BE441" s="114">
        <f>IF(O441="základní",K441,0)</f>
        <v>0</v>
      </c>
      <c r="BF441" s="114">
        <f>IF(O441="snížená",K441,0)</f>
        <v>0</v>
      </c>
      <c r="BG441" s="114">
        <f>IF(O441="zákl. přenesená",K441,0)</f>
        <v>0</v>
      </c>
      <c r="BH441" s="114">
        <f>IF(O441="sníž. přenesená",K441,0)</f>
        <v>0</v>
      </c>
      <c r="BI441" s="114">
        <f>IF(O441="nulová",K441,0)</f>
        <v>0</v>
      </c>
      <c r="BJ441" s="14" t="s">
        <v>87</v>
      </c>
      <c r="BK441" s="114">
        <f>ROUND(P441*H441,2)</f>
        <v>0</v>
      </c>
      <c r="BL441" s="14" t="s">
        <v>152</v>
      </c>
      <c r="BM441" s="194" t="s">
        <v>771</v>
      </c>
    </row>
    <row r="442" spans="1:65" s="2" customFormat="1" ht="19.5">
      <c r="A442" s="33"/>
      <c r="B442" s="34"/>
      <c r="C442" s="35"/>
      <c r="D442" s="195" t="s">
        <v>149</v>
      </c>
      <c r="E442" s="35"/>
      <c r="F442" s="196" t="s">
        <v>770</v>
      </c>
      <c r="G442" s="35"/>
      <c r="H442" s="35"/>
      <c r="I442" s="166"/>
      <c r="J442" s="166"/>
      <c r="K442" s="35"/>
      <c r="L442" s="35"/>
      <c r="M442" s="36"/>
      <c r="N442" s="197"/>
      <c r="O442" s="198"/>
      <c r="P442" s="70"/>
      <c r="Q442" s="70"/>
      <c r="R442" s="70"/>
      <c r="S442" s="70"/>
      <c r="T442" s="70"/>
      <c r="U442" s="70"/>
      <c r="V442" s="70"/>
      <c r="W442" s="70"/>
      <c r="X442" s="70"/>
      <c r="Y442" s="71"/>
      <c r="Z442" s="33"/>
      <c r="AA442" s="33"/>
      <c r="AB442" s="33"/>
      <c r="AC442" s="33"/>
      <c r="AD442" s="33"/>
      <c r="AE442" s="33"/>
      <c r="AT442" s="14" t="s">
        <v>149</v>
      </c>
      <c r="AU442" s="14" t="s">
        <v>79</v>
      </c>
    </row>
    <row r="443" spans="1:65" s="2" customFormat="1" ht="24.2" customHeight="1">
      <c r="A443" s="33"/>
      <c r="B443" s="34"/>
      <c r="C443" s="180" t="s">
        <v>772</v>
      </c>
      <c r="D443" s="180" t="s">
        <v>140</v>
      </c>
      <c r="E443" s="181" t="s">
        <v>773</v>
      </c>
      <c r="F443" s="182" t="s">
        <v>774</v>
      </c>
      <c r="G443" s="183" t="s">
        <v>143</v>
      </c>
      <c r="H443" s="184">
        <v>1</v>
      </c>
      <c r="I443" s="185"/>
      <c r="J443" s="186"/>
      <c r="K443" s="187">
        <f>ROUND(P443*H443,2)</f>
        <v>0</v>
      </c>
      <c r="L443" s="182" t="s">
        <v>144</v>
      </c>
      <c r="M443" s="188"/>
      <c r="N443" s="189" t="s">
        <v>1</v>
      </c>
      <c r="O443" s="190" t="s">
        <v>42</v>
      </c>
      <c r="P443" s="191">
        <f>I443+J443</f>
        <v>0</v>
      </c>
      <c r="Q443" s="191">
        <f>ROUND(I443*H443,2)</f>
        <v>0</v>
      </c>
      <c r="R443" s="191">
        <f>ROUND(J443*H443,2)</f>
        <v>0</v>
      </c>
      <c r="S443" s="70"/>
      <c r="T443" s="192">
        <f>S443*H443</f>
        <v>0</v>
      </c>
      <c r="U443" s="192">
        <v>0</v>
      </c>
      <c r="V443" s="192">
        <f>U443*H443</f>
        <v>0</v>
      </c>
      <c r="W443" s="192">
        <v>0</v>
      </c>
      <c r="X443" s="192">
        <f>W443*H443</f>
        <v>0</v>
      </c>
      <c r="Y443" s="193" t="s">
        <v>1</v>
      </c>
      <c r="Z443" s="33"/>
      <c r="AA443" s="33"/>
      <c r="AB443" s="33"/>
      <c r="AC443" s="33"/>
      <c r="AD443" s="33"/>
      <c r="AE443" s="33"/>
      <c r="AR443" s="194" t="s">
        <v>152</v>
      </c>
      <c r="AT443" s="194" t="s">
        <v>140</v>
      </c>
      <c r="AU443" s="194" t="s">
        <v>79</v>
      </c>
      <c r="AY443" s="14" t="s">
        <v>146</v>
      </c>
      <c r="BE443" s="114">
        <f>IF(O443="základní",K443,0)</f>
        <v>0</v>
      </c>
      <c r="BF443" s="114">
        <f>IF(O443="snížená",K443,0)</f>
        <v>0</v>
      </c>
      <c r="BG443" s="114">
        <f>IF(O443="zákl. přenesená",K443,0)</f>
        <v>0</v>
      </c>
      <c r="BH443" s="114">
        <f>IF(O443="sníž. přenesená",K443,0)</f>
        <v>0</v>
      </c>
      <c r="BI443" s="114">
        <f>IF(O443="nulová",K443,0)</f>
        <v>0</v>
      </c>
      <c r="BJ443" s="14" t="s">
        <v>87</v>
      </c>
      <c r="BK443" s="114">
        <f>ROUND(P443*H443,2)</f>
        <v>0</v>
      </c>
      <c r="BL443" s="14" t="s">
        <v>152</v>
      </c>
      <c r="BM443" s="194" t="s">
        <v>775</v>
      </c>
    </row>
    <row r="444" spans="1:65" s="2" customFormat="1" ht="19.5">
      <c r="A444" s="33"/>
      <c r="B444" s="34"/>
      <c r="C444" s="35"/>
      <c r="D444" s="195" t="s">
        <v>149</v>
      </c>
      <c r="E444" s="35"/>
      <c r="F444" s="196" t="s">
        <v>774</v>
      </c>
      <c r="G444" s="35"/>
      <c r="H444" s="35"/>
      <c r="I444" s="166"/>
      <c r="J444" s="166"/>
      <c r="K444" s="35"/>
      <c r="L444" s="35"/>
      <c r="M444" s="36"/>
      <c r="N444" s="197"/>
      <c r="O444" s="198"/>
      <c r="P444" s="70"/>
      <c r="Q444" s="70"/>
      <c r="R444" s="70"/>
      <c r="S444" s="70"/>
      <c r="T444" s="70"/>
      <c r="U444" s="70"/>
      <c r="V444" s="70"/>
      <c r="W444" s="70"/>
      <c r="X444" s="70"/>
      <c r="Y444" s="71"/>
      <c r="Z444" s="33"/>
      <c r="AA444" s="33"/>
      <c r="AB444" s="33"/>
      <c r="AC444" s="33"/>
      <c r="AD444" s="33"/>
      <c r="AE444" s="33"/>
      <c r="AT444" s="14" t="s">
        <v>149</v>
      </c>
      <c r="AU444" s="14" t="s">
        <v>79</v>
      </c>
    </row>
    <row r="445" spans="1:65" s="2" customFormat="1" ht="24.2" customHeight="1">
      <c r="A445" s="33"/>
      <c r="B445" s="34"/>
      <c r="C445" s="180" t="s">
        <v>776</v>
      </c>
      <c r="D445" s="180" t="s">
        <v>140</v>
      </c>
      <c r="E445" s="181" t="s">
        <v>777</v>
      </c>
      <c r="F445" s="182" t="s">
        <v>778</v>
      </c>
      <c r="G445" s="183" t="s">
        <v>143</v>
      </c>
      <c r="H445" s="184">
        <v>1</v>
      </c>
      <c r="I445" s="185"/>
      <c r="J445" s="186"/>
      <c r="K445" s="187">
        <f>ROUND(P445*H445,2)</f>
        <v>0</v>
      </c>
      <c r="L445" s="182" t="s">
        <v>144</v>
      </c>
      <c r="M445" s="188"/>
      <c r="N445" s="189" t="s">
        <v>1</v>
      </c>
      <c r="O445" s="190" t="s">
        <v>42</v>
      </c>
      <c r="P445" s="191">
        <f>I445+J445</f>
        <v>0</v>
      </c>
      <c r="Q445" s="191">
        <f>ROUND(I445*H445,2)</f>
        <v>0</v>
      </c>
      <c r="R445" s="191">
        <f>ROUND(J445*H445,2)</f>
        <v>0</v>
      </c>
      <c r="S445" s="70"/>
      <c r="T445" s="192">
        <f>S445*H445</f>
        <v>0</v>
      </c>
      <c r="U445" s="192">
        <v>0</v>
      </c>
      <c r="V445" s="192">
        <f>U445*H445</f>
        <v>0</v>
      </c>
      <c r="W445" s="192">
        <v>0</v>
      </c>
      <c r="X445" s="192">
        <f>W445*H445</f>
        <v>0</v>
      </c>
      <c r="Y445" s="193" t="s">
        <v>1</v>
      </c>
      <c r="Z445" s="33"/>
      <c r="AA445" s="33"/>
      <c r="AB445" s="33"/>
      <c r="AC445" s="33"/>
      <c r="AD445" s="33"/>
      <c r="AE445" s="33"/>
      <c r="AR445" s="194" t="s">
        <v>152</v>
      </c>
      <c r="AT445" s="194" t="s">
        <v>140</v>
      </c>
      <c r="AU445" s="194" t="s">
        <v>79</v>
      </c>
      <c r="AY445" s="14" t="s">
        <v>146</v>
      </c>
      <c r="BE445" s="114">
        <f>IF(O445="základní",K445,0)</f>
        <v>0</v>
      </c>
      <c r="BF445" s="114">
        <f>IF(O445="snížená",K445,0)</f>
        <v>0</v>
      </c>
      <c r="BG445" s="114">
        <f>IF(O445="zákl. přenesená",K445,0)</f>
        <v>0</v>
      </c>
      <c r="BH445" s="114">
        <f>IF(O445="sníž. přenesená",K445,0)</f>
        <v>0</v>
      </c>
      <c r="BI445" s="114">
        <f>IF(O445="nulová",K445,0)</f>
        <v>0</v>
      </c>
      <c r="BJ445" s="14" t="s">
        <v>87</v>
      </c>
      <c r="BK445" s="114">
        <f>ROUND(P445*H445,2)</f>
        <v>0</v>
      </c>
      <c r="BL445" s="14" t="s">
        <v>152</v>
      </c>
      <c r="BM445" s="194" t="s">
        <v>779</v>
      </c>
    </row>
    <row r="446" spans="1:65" s="2" customFormat="1" ht="19.5">
      <c r="A446" s="33"/>
      <c r="B446" s="34"/>
      <c r="C446" s="35"/>
      <c r="D446" s="195" t="s">
        <v>149</v>
      </c>
      <c r="E446" s="35"/>
      <c r="F446" s="196" t="s">
        <v>778</v>
      </c>
      <c r="G446" s="35"/>
      <c r="H446" s="35"/>
      <c r="I446" s="166"/>
      <c r="J446" s="166"/>
      <c r="K446" s="35"/>
      <c r="L446" s="35"/>
      <c r="M446" s="36"/>
      <c r="N446" s="197"/>
      <c r="O446" s="198"/>
      <c r="P446" s="70"/>
      <c r="Q446" s="70"/>
      <c r="R446" s="70"/>
      <c r="S446" s="70"/>
      <c r="T446" s="70"/>
      <c r="U446" s="70"/>
      <c r="V446" s="70"/>
      <c r="W446" s="70"/>
      <c r="X446" s="70"/>
      <c r="Y446" s="71"/>
      <c r="Z446" s="33"/>
      <c r="AA446" s="33"/>
      <c r="AB446" s="33"/>
      <c r="AC446" s="33"/>
      <c r="AD446" s="33"/>
      <c r="AE446" s="33"/>
      <c r="AT446" s="14" t="s">
        <v>149</v>
      </c>
      <c r="AU446" s="14" t="s">
        <v>79</v>
      </c>
    </row>
    <row r="447" spans="1:65" s="2" customFormat="1" ht="24.2" customHeight="1">
      <c r="A447" s="33"/>
      <c r="B447" s="34"/>
      <c r="C447" s="180" t="s">
        <v>780</v>
      </c>
      <c r="D447" s="180" t="s">
        <v>140</v>
      </c>
      <c r="E447" s="181" t="s">
        <v>781</v>
      </c>
      <c r="F447" s="182" t="s">
        <v>782</v>
      </c>
      <c r="G447" s="183" t="s">
        <v>143</v>
      </c>
      <c r="H447" s="184">
        <v>1</v>
      </c>
      <c r="I447" s="185"/>
      <c r="J447" s="186"/>
      <c r="K447" s="187">
        <f>ROUND(P447*H447,2)</f>
        <v>0</v>
      </c>
      <c r="L447" s="182" t="s">
        <v>144</v>
      </c>
      <c r="M447" s="188"/>
      <c r="N447" s="189" t="s">
        <v>1</v>
      </c>
      <c r="O447" s="190" t="s">
        <v>42</v>
      </c>
      <c r="P447" s="191">
        <f>I447+J447</f>
        <v>0</v>
      </c>
      <c r="Q447" s="191">
        <f>ROUND(I447*H447,2)</f>
        <v>0</v>
      </c>
      <c r="R447" s="191">
        <f>ROUND(J447*H447,2)</f>
        <v>0</v>
      </c>
      <c r="S447" s="70"/>
      <c r="T447" s="192">
        <f>S447*H447</f>
        <v>0</v>
      </c>
      <c r="U447" s="192">
        <v>0</v>
      </c>
      <c r="V447" s="192">
        <f>U447*H447</f>
        <v>0</v>
      </c>
      <c r="W447" s="192">
        <v>0</v>
      </c>
      <c r="X447" s="192">
        <f>W447*H447</f>
        <v>0</v>
      </c>
      <c r="Y447" s="193" t="s">
        <v>1</v>
      </c>
      <c r="Z447" s="33"/>
      <c r="AA447" s="33"/>
      <c r="AB447" s="33"/>
      <c r="AC447" s="33"/>
      <c r="AD447" s="33"/>
      <c r="AE447" s="33"/>
      <c r="AR447" s="194" t="s">
        <v>152</v>
      </c>
      <c r="AT447" s="194" t="s">
        <v>140</v>
      </c>
      <c r="AU447" s="194" t="s">
        <v>79</v>
      </c>
      <c r="AY447" s="14" t="s">
        <v>146</v>
      </c>
      <c r="BE447" s="114">
        <f>IF(O447="základní",K447,0)</f>
        <v>0</v>
      </c>
      <c r="BF447" s="114">
        <f>IF(O447="snížená",K447,0)</f>
        <v>0</v>
      </c>
      <c r="BG447" s="114">
        <f>IF(O447="zákl. přenesená",K447,0)</f>
        <v>0</v>
      </c>
      <c r="BH447" s="114">
        <f>IF(O447="sníž. přenesená",K447,0)</f>
        <v>0</v>
      </c>
      <c r="BI447" s="114">
        <f>IF(O447="nulová",K447,0)</f>
        <v>0</v>
      </c>
      <c r="BJ447" s="14" t="s">
        <v>87</v>
      </c>
      <c r="BK447" s="114">
        <f>ROUND(P447*H447,2)</f>
        <v>0</v>
      </c>
      <c r="BL447" s="14" t="s">
        <v>152</v>
      </c>
      <c r="BM447" s="194" t="s">
        <v>783</v>
      </c>
    </row>
    <row r="448" spans="1:65" s="2" customFormat="1" ht="19.5">
      <c r="A448" s="33"/>
      <c r="B448" s="34"/>
      <c r="C448" s="35"/>
      <c r="D448" s="195" t="s">
        <v>149</v>
      </c>
      <c r="E448" s="35"/>
      <c r="F448" s="196" t="s">
        <v>782</v>
      </c>
      <c r="G448" s="35"/>
      <c r="H448" s="35"/>
      <c r="I448" s="166"/>
      <c r="J448" s="166"/>
      <c r="K448" s="35"/>
      <c r="L448" s="35"/>
      <c r="M448" s="36"/>
      <c r="N448" s="197"/>
      <c r="O448" s="198"/>
      <c r="P448" s="70"/>
      <c r="Q448" s="70"/>
      <c r="R448" s="70"/>
      <c r="S448" s="70"/>
      <c r="T448" s="70"/>
      <c r="U448" s="70"/>
      <c r="V448" s="70"/>
      <c r="W448" s="70"/>
      <c r="X448" s="70"/>
      <c r="Y448" s="71"/>
      <c r="Z448" s="33"/>
      <c r="AA448" s="33"/>
      <c r="AB448" s="33"/>
      <c r="AC448" s="33"/>
      <c r="AD448" s="33"/>
      <c r="AE448" s="33"/>
      <c r="AT448" s="14" t="s">
        <v>149</v>
      </c>
      <c r="AU448" s="14" t="s">
        <v>79</v>
      </c>
    </row>
    <row r="449" spans="1:65" s="2" customFormat="1" ht="24.2" customHeight="1">
      <c r="A449" s="33"/>
      <c r="B449" s="34"/>
      <c r="C449" s="180" t="s">
        <v>784</v>
      </c>
      <c r="D449" s="180" t="s">
        <v>140</v>
      </c>
      <c r="E449" s="181" t="s">
        <v>785</v>
      </c>
      <c r="F449" s="182" t="s">
        <v>786</v>
      </c>
      <c r="G449" s="183" t="s">
        <v>143</v>
      </c>
      <c r="H449" s="184">
        <v>1</v>
      </c>
      <c r="I449" s="185"/>
      <c r="J449" s="186"/>
      <c r="K449" s="187">
        <f>ROUND(P449*H449,2)</f>
        <v>0</v>
      </c>
      <c r="L449" s="182" t="s">
        <v>144</v>
      </c>
      <c r="M449" s="188"/>
      <c r="N449" s="189" t="s">
        <v>1</v>
      </c>
      <c r="O449" s="190" t="s">
        <v>42</v>
      </c>
      <c r="P449" s="191">
        <f>I449+J449</f>
        <v>0</v>
      </c>
      <c r="Q449" s="191">
        <f>ROUND(I449*H449,2)</f>
        <v>0</v>
      </c>
      <c r="R449" s="191">
        <f>ROUND(J449*H449,2)</f>
        <v>0</v>
      </c>
      <c r="S449" s="70"/>
      <c r="T449" s="192">
        <f>S449*H449</f>
        <v>0</v>
      </c>
      <c r="U449" s="192">
        <v>0</v>
      </c>
      <c r="V449" s="192">
        <f>U449*H449</f>
        <v>0</v>
      </c>
      <c r="W449" s="192">
        <v>0</v>
      </c>
      <c r="X449" s="192">
        <f>W449*H449</f>
        <v>0</v>
      </c>
      <c r="Y449" s="193" t="s">
        <v>1</v>
      </c>
      <c r="Z449" s="33"/>
      <c r="AA449" s="33"/>
      <c r="AB449" s="33"/>
      <c r="AC449" s="33"/>
      <c r="AD449" s="33"/>
      <c r="AE449" s="33"/>
      <c r="AR449" s="194" t="s">
        <v>152</v>
      </c>
      <c r="AT449" s="194" t="s">
        <v>140</v>
      </c>
      <c r="AU449" s="194" t="s">
        <v>79</v>
      </c>
      <c r="AY449" s="14" t="s">
        <v>146</v>
      </c>
      <c r="BE449" s="114">
        <f>IF(O449="základní",K449,0)</f>
        <v>0</v>
      </c>
      <c r="BF449" s="114">
        <f>IF(O449="snížená",K449,0)</f>
        <v>0</v>
      </c>
      <c r="BG449" s="114">
        <f>IF(O449="zákl. přenesená",K449,0)</f>
        <v>0</v>
      </c>
      <c r="BH449" s="114">
        <f>IF(O449="sníž. přenesená",K449,0)</f>
        <v>0</v>
      </c>
      <c r="BI449" s="114">
        <f>IF(O449="nulová",K449,0)</f>
        <v>0</v>
      </c>
      <c r="BJ449" s="14" t="s">
        <v>87</v>
      </c>
      <c r="BK449" s="114">
        <f>ROUND(P449*H449,2)</f>
        <v>0</v>
      </c>
      <c r="BL449" s="14" t="s">
        <v>152</v>
      </c>
      <c r="BM449" s="194" t="s">
        <v>787</v>
      </c>
    </row>
    <row r="450" spans="1:65" s="2" customFormat="1" ht="19.5">
      <c r="A450" s="33"/>
      <c r="B450" s="34"/>
      <c r="C450" s="35"/>
      <c r="D450" s="195" t="s">
        <v>149</v>
      </c>
      <c r="E450" s="35"/>
      <c r="F450" s="196" t="s">
        <v>786</v>
      </c>
      <c r="G450" s="35"/>
      <c r="H450" s="35"/>
      <c r="I450" s="166"/>
      <c r="J450" s="166"/>
      <c r="K450" s="35"/>
      <c r="L450" s="35"/>
      <c r="M450" s="36"/>
      <c r="N450" s="197"/>
      <c r="O450" s="198"/>
      <c r="P450" s="70"/>
      <c r="Q450" s="70"/>
      <c r="R450" s="70"/>
      <c r="S450" s="70"/>
      <c r="T450" s="70"/>
      <c r="U450" s="70"/>
      <c r="V450" s="70"/>
      <c r="W450" s="70"/>
      <c r="X450" s="70"/>
      <c r="Y450" s="71"/>
      <c r="Z450" s="33"/>
      <c r="AA450" s="33"/>
      <c r="AB450" s="33"/>
      <c r="AC450" s="33"/>
      <c r="AD450" s="33"/>
      <c r="AE450" s="33"/>
      <c r="AT450" s="14" t="s">
        <v>149</v>
      </c>
      <c r="AU450" s="14" t="s">
        <v>79</v>
      </c>
    </row>
    <row r="451" spans="1:65" s="2" customFormat="1" ht="24.2" customHeight="1">
      <c r="A451" s="33"/>
      <c r="B451" s="34"/>
      <c r="C451" s="180" t="s">
        <v>788</v>
      </c>
      <c r="D451" s="180" t="s">
        <v>140</v>
      </c>
      <c r="E451" s="181" t="s">
        <v>789</v>
      </c>
      <c r="F451" s="182" t="s">
        <v>790</v>
      </c>
      <c r="G451" s="183" t="s">
        <v>143</v>
      </c>
      <c r="H451" s="184">
        <v>1</v>
      </c>
      <c r="I451" s="185"/>
      <c r="J451" s="186"/>
      <c r="K451" s="187">
        <f>ROUND(P451*H451,2)</f>
        <v>0</v>
      </c>
      <c r="L451" s="182" t="s">
        <v>144</v>
      </c>
      <c r="M451" s="188"/>
      <c r="N451" s="189" t="s">
        <v>1</v>
      </c>
      <c r="O451" s="190" t="s">
        <v>42</v>
      </c>
      <c r="P451" s="191">
        <f>I451+J451</f>
        <v>0</v>
      </c>
      <c r="Q451" s="191">
        <f>ROUND(I451*H451,2)</f>
        <v>0</v>
      </c>
      <c r="R451" s="191">
        <f>ROUND(J451*H451,2)</f>
        <v>0</v>
      </c>
      <c r="S451" s="70"/>
      <c r="T451" s="192">
        <f>S451*H451</f>
        <v>0</v>
      </c>
      <c r="U451" s="192">
        <v>0</v>
      </c>
      <c r="V451" s="192">
        <f>U451*H451</f>
        <v>0</v>
      </c>
      <c r="W451" s="192">
        <v>0</v>
      </c>
      <c r="X451" s="192">
        <f>W451*H451</f>
        <v>0</v>
      </c>
      <c r="Y451" s="193" t="s">
        <v>1</v>
      </c>
      <c r="Z451" s="33"/>
      <c r="AA451" s="33"/>
      <c r="AB451" s="33"/>
      <c r="AC451" s="33"/>
      <c r="AD451" s="33"/>
      <c r="AE451" s="33"/>
      <c r="AR451" s="194" t="s">
        <v>152</v>
      </c>
      <c r="AT451" s="194" t="s">
        <v>140</v>
      </c>
      <c r="AU451" s="194" t="s">
        <v>79</v>
      </c>
      <c r="AY451" s="14" t="s">
        <v>146</v>
      </c>
      <c r="BE451" s="114">
        <f>IF(O451="základní",K451,0)</f>
        <v>0</v>
      </c>
      <c r="BF451" s="114">
        <f>IF(O451="snížená",K451,0)</f>
        <v>0</v>
      </c>
      <c r="BG451" s="114">
        <f>IF(O451="zákl. přenesená",K451,0)</f>
        <v>0</v>
      </c>
      <c r="BH451" s="114">
        <f>IF(O451="sníž. přenesená",K451,0)</f>
        <v>0</v>
      </c>
      <c r="BI451" s="114">
        <f>IF(O451="nulová",K451,0)</f>
        <v>0</v>
      </c>
      <c r="BJ451" s="14" t="s">
        <v>87</v>
      </c>
      <c r="BK451" s="114">
        <f>ROUND(P451*H451,2)</f>
        <v>0</v>
      </c>
      <c r="BL451" s="14" t="s">
        <v>152</v>
      </c>
      <c r="BM451" s="194" t="s">
        <v>791</v>
      </c>
    </row>
    <row r="452" spans="1:65" s="2" customFormat="1" ht="19.5">
      <c r="A452" s="33"/>
      <c r="B452" s="34"/>
      <c r="C452" s="35"/>
      <c r="D452" s="195" t="s">
        <v>149</v>
      </c>
      <c r="E452" s="35"/>
      <c r="F452" s="196" t="s">
        <v>790</v>
      </c>
      <c r="G452" s="35"/>
      <c r="H452" s="35"/>
      <c r="I452" s="166"/>
      <c r="J452" s="166"/>
      <c r="K452" s="35"/>
      <c r="L452" s="35"/>
      <c r="M452" s="36"/>
      <c r="N452" s="197"/>
      <c r="O452" s="198"/>
      <c r="P452" s="70"/>
      <c r="Q452" s="70"/>
      <c r="R452" s="70"/>
      <c r="S452" s="70"/>
      <c r="T452" s="70"/>
      <c r="U452" s="70"/>
      <c r="V452" s="70"/>
      <c r="W452" s="70"/>
      <c r="X452" s="70"/>
      <c r="Y452" s="71"/>
      <c r="Z452" s="33"/>
      <c r="AA452" s="33"/>
      <c r="AB452" s="33"/>
      <c r="AC452" s="33"/>
      <c r="AD452" s="33"/>
      <c r="AE452" s="33"/>
      <c r="AT452" s="14" t="s">
        <v>149</v>
      </c>
      <c r="AU452" s="14" t="s">
        <v>79</v>
      </c>
    </row>
    <row r="453" spans="1:65" s="2" customFormat="1" ht="24.2" customHeight="1">
      <c r="A453" s="33"/>
      <c r="B453" s="34"/>
      <c r="C453" s="180" t="s">
        <v>792</v>
      </c>
      <c r="D453" s="180" t="s">
        <v>140</v>
      </c>
      <c r="E453" s="181" t="s">
        <v>793</v>
      </c>
      <c r="F453" s="182" t="s">
        <v>794</v>
      </c>
      <c r="G453" s="183" t="s">
        <v>143</v>
      </c>
      <c r="H453" s="184">
        <v>1</v>
      </c>
      <c r="I453" s="185"/>
      <c r="J453" s="186"/>
      <c r="K453" s="187">
        <f>ROUND(P453*H453,2)</f>
        <v>0</v>
      </c>
      <c r="L453" s="182" t="s">
        <v>144</v>
      </c>
      <c r="M453" s="188"/>
      <c r="N453" s="189" t="s">
        <v>1</v>
      </c>
      <c r="O453" s="190" t="s">
        <v>42</v>
      </c>
      <c r="P453" s="191">
        <f>I453+J453</f>
        <v>0</v>
      </c>
      <c r="Q453" s="191">
        <f>ROUND(I453*H453,2)</f>
        <v>0</v>
      </c>
      <c r="R453" s="191">
        <f>ROUND(J453*H453,2)</f>
        <v>0</v>
      </c>
      <c r="S453" s="70"/>
      <c r="T453" s="192">
        <f>S453*H453</f>
        <v>0</v>
      </c>
      <c r="U453" s="192">
        <v>0</v>
      </c>
      <c r="V453" s="192">
        <f>U453*H453</f>
        <v>0</v>
      </c>
      <c r="W453" s="192">
        <v>0</v>
      </c>
      <c r="X453" s="192">
        <f>W453*H453</f>
        <v>0</v>
      </c>
      <c r="Y453" s="193" t="s">
        <v>1</v>
      </c>
      <c r="Z453" s="33"/>
      <c r="AA453" s="33"/>
      <c r="AB453" s="33"/>
      <c r="AC453" s="33"/>
      <c r="AD453" s="33"/>
      <c r="AE453" s="33"/>
      <c r="AR453" s="194" t="s">
        <v>152</v>
      </c>
      <c r="AT453" s="194" t="s">
        <v>140</v>
      </c>
      <c r="AU453" s="194" t="s">
        <v>79</v>
      </c>
      <c r="AY453" s="14" t="s">
        <v>146</v>
      </c>
      <c r="BE453" s="114">
        <f>IF(O453="základní",K453,0)</f>
        <v>0</v>
      </c>
      <c r="BF453" s="114">
        <f>IF(O453="snížená",K453,0)</f>
        <v>0</v>
      </c>
      <c r="BG453" s="114">
        <f>IF(O453="zákl. přenesená",K453,0)</f>
        <v>0</v>
      </c>
      <c r="BH453" s="114">
        <f>IF(O453="sníž. přenesená",K453,0)</f>
        <v>0</v>
      </c>
      <c r="BI453" s="114">
        <f>IF(O453="nulová",K453,0)</f>
        <v>0</v>
      </c>
      <c r="BJ453" s="14" t="s">
        <v>87</v>
      </c>
      <c r="BK453" s="114">
        <f>ROUND(P453*H453,2)</f>
        <v>0</v>
      </c>
      <c r="BL453" s="14" t="s">
        <v>152</v>
      </c>
      <c r="BM453" s="194" t="s">
        <v>795</v>
      </c>
    </row>
    <row r="454" spans="1:65" s="2" customFormat="1" ht="19.5">
      <c r="A454" s="33"/>
      <c r="B454" s="34"/>
      <c r="C454" s="35"/>
      <c r="D454" s="195" t="s">
        <v>149</v>
      </c>
      <c r="E454" s="35"/>
      <c r="F454" s="196" t="s">
        <v>794</v>
      </c>
      <c r="G454" s="35"/>
      <c r="H454" s="35"/>
      <c r="I454" s="166"/>
      <c r="J454" s="166"/>
      <c r="K454" s="35"/>
      <c r="L454" s="35"/>
      <c r="M454" s="36"/>
      <c r="N454" s="197"/>
      <c r="O454" s="198"/>
      <c r="P454" s="70"/>
      <c r="Q454" s="70"/>
      <c r="R454" s="70"/>
      <c r="S454" s="70"/>
      <c r="T454" s="70"/>
      <c r="U454" s="70"/>
      <c r="V454" s="70"/>
      <c r="W454" s="70"/>
      <c r="X454" s="70"/>
      <c r="Y454" s="71"/>
      <c r="Z454" s="33"/>
      <c r="AA454" s="33"/>
      <c r="AB454" s="33"/>
      <c r="AC454" s="33"/>
      <c r="AD454" s="33"/>
      <c r="AE454" s="33"/>
      <c r="AT454" s="14" t="s">
        <v>149</v>
      </c>
      <c r="AU454" s="14" t="s">
        <v>79</v>
      </c>
    </row>
    <row r="455" spans="1:65" s="2" customFormat="1" ht="24.2" customHeight="1">
      <c r="A455" s="33"/>
      <c r="B455" s="34"/>
      <c r="C455" s="180" t="s">
        <v>796</v>
      </c>
      <c r="D455" s="180" t="s">
        <v>140</v>
      </c>
      <c r="E455" s="181" t="s">
        <v>797</v>
      </c>
      <c r="F455" s="182" t="s">
        <v>798</v>
      </c>
      <c r="G455" s="183" t="s">
        <v>143</v>
      </c>
      <c r="H455" s="184">
        <v>1</v>
      </c>
      <c r="I455" s="185"/>
      <c r="J455" s="186"/>
      <c r="K455" s="187">
        <f>ROUND(P455*H455,2)</f>
        <v>0</v>
      </c>
      <c r="L455" s="182" t="s">
        <v>144</v>
      </c>
      <c r="M455" s="188"/>
      <c r="N455" s="189" t="s">
        <v>1</v>
      </c>
      <c r="O455" s="190" t="s">
        <v>42</v>
      </c>
      <c r="P455" s="191">
        <f>I455+J455</f>
        <v>0</v>
      </c>
      <c r="Q455" s="191">
        <f>ROUND(I455*H455,2)</f>
        <v>0</v>
      </c>
      <c r="R455" s="191">
        <f>ROUND(J455*H455,2)</f>
        <v>0</v>
      </c>
      <c r="S455" s="70"/>
      <c r="T455" s="192">
        <f>S455*H455</f>
        <v>0</v>
      </c>
      <c r="U455" s="192">
        <v>0</v>
      </c>
      <c r="V455" s="192">
        <f>U455*H455</f>
        <v>0</v>
      </c>
      <c r="W455" s="192">
        <v>0</v>
      </c>
      <c r="X455" s="192">
        <f>W455*H455</f>
        <v>0</v>
      </c>
      <c r="Y455" s="193" t="s">
        <v>1</v>
      </c>
      <c r="Z455" s="33"/>
      <c r="AA455" s="33"/>
      <c r="AB455" s="33"/>
      <c r="AC455" s="33"/>
      <c r="AD455" s="33"/>
      <c r="AE455" s="33"/>
      <c r="AR455" s="194" t="s">
        <v>152</v>
      </c>
      <c r="AT455" s="194" t="s">
        <v>140</v>
      </c>
      <c r="AU455" s="194" t="s">
        <v>79</v>
      </c>
      <c r="AY455" s="14" t="s">
        <v>146</v>
      </c>
      <c r="BE455" s="114">
        <f>IF(O455="základní",K455,0)</f>
        <v>0</v>
      </c>
      <c r="BF455" s="114">
        <f>IF(O455="snížená",K455,0)</f>
        <v>0</v>
      </c>
      <c r="BG455" s="114">
        <f>IF(O455="zákl. přenesená",K455,0)</f>
        <v>0</v>
      </c>
      <c r="BH455" s="114">
        <f>IF(O455="sníž. přenesená",K455,0)</f>
        <v>0</v>
      </c>
      <c r="BI455" s="114">
        <f>IF(O455="nulová",K455,0)</f>
        <v>0</v>
      </c>
      <c r="BJ455" s="14" t="s">
        <v>87</v>
      </c>
      <c r="BK455" s="114">
        <f>ROUND(P455*H455,2)</f>
        <v>0</v>
      </c>
      <c r="BL455" s="14" t="s">
        <v>152</v>
      </c>
      <c r="BM455" s="194" t="s">
        <v>799</v>
      </c>
    </row>
    <row r="456" spans="1:65" s="2" customFormat="1" ht="19.5">
      <c r="A456" s="33"/>
      <c r="B456" s="34"/>
      <c r="C456" s="35"/>
      <c r="D456" s="195" t="s">
        <v>149</v>
      </c>
      <c r="E456" s="35"/>
      <c r="F456" s="196" t="s">
        <v>798</v>
      </c>
      <c r="G456" s="35"/>
      <c r="H456" s="35"/>
      <c r="I456" s="166"/>
      <c r="J456" s="166"/>
      <c r="K456" s="35"/>
      <c r="L456" s="35"/>
      <c r="M456" s="36"/>
      <c r="N456" s="197"/>
      <c r="O456" s="198"/>
      <c r="P456" s="70"/>
      <c r="Q456" s="70"/>
      <c r="R456" s="70"/>
      <c r="S456" s="70"/>
      <c r="T456" s="70"/>
      <c r="U456" s="70"/>
      <c r="V456" s="70"/>
      <c r="W456" s="70"/>
      <c r="X456" s="70"/>
      <c r="Y456" s="71"/>
      <c r="Z456" s="33"/>
      <c r="AA456" s="33"/>
      <c r="AB456" s="33"/>
      <c r="AC456" s="33"/>
      <c r="AD456" s="33"/>
      <c r="AE456" s="33"/>
      <c r="AT456" s="14" t="s">
        <v>149</v>
      </c>
      <c r="AU456" s="14" t="s">
        <v>79</v>
      </c>
    </row>
    <row r="457" spans="1:65" s="2" customFormat="1" ht="24.2" customHeight="1">
      <c r="A457" s="33"/>
      <c r="B457" s="34"/>
      <c r="C457" s="180" t="s">
        <v>800</v>
      </c>
      <c r="D457" s="180" t="s">
        <v>140</v>
      </c>
      <c r="E457" s="181" t="s">
        <v>801</v>
      </c>
      <c r="F457" s="182" t="s">
        <v>802</v>
      </c>
      <c r="G457" s="183" t="s">
        <v>143</v>
      </c>
      <c r="H457" s="184">
        <v>1</v>
      </c>
      <c r="I457" s="185"/>
      <c r="J457" s="186"/>
      <c r="K457" s="187">
        <f>ROUND(P457*H457,2)</f>
        <v>0</v>
      </c>
      <c r="L457" s="182" t="s">
        <v>144</v>
      </c>
      <c r="M457" s="188"/>
      <c r="N457" s="189" t="s">
        <v>1</v>
      </c>
      <c r="O457" s="190" t="s">
        <v>42</v>
      </c>
      <c r="P457" s="191">
        <f>I457+J457</f>
        <v>0</v>
      </c>
      <c r="Q457" s="191">
        <f>ROUND(I457*H457,2)</f>
        <v>0</v>
      </c>
      <c r="R457" s="191">
        <f>ROUND(J457*H457,2)</f>
        <v>0</v>
      </c>
      <c r="S457" s="70"/>
      <c r="T457" s="192">
        <f>S457*H457</f>
        <v>0</v>
      </c>
      <c r="U457" s="192">
        <v>0</v>
      </c>
      <c r="V457" s="192">
        <f>U457*H457</f>
        <v>0</v>
      </c>
      <c r="W457" s="192">
        <v>0</v>
      </c>
      <c r="X457" s="192">
        <f>W457*H457</f>
        <v>0</v>
      </c>
      <c r="Y457" s="193" t="s">
        <v>1</v>
      </c>
      <c r="Z457" s="33"/>
      <c r="AA457" s="33"/>
      <c r="AB457" s="33"/>
      <c r="AC457" s="33"/>
      <c r="AD457" s="33"/>
      <c r="AE457" s="33"/>
      <c r="AR457" s="194" t="s">
        <v>152</v>
      </c>
      <c r="AT457" s="194" t="s">
        <v>140</v>
      </c>
      <c r="AU457" s="194" t="s">
        <v>79</v>
      </c>
      <c r="AY457" s="14" t="s">
        <v>146</v>
      </c>
      <c r="BE457" s="114">
        <f>IF(O457="základní",K457,0)</f>
        <v>0</v>
      </c>
      <c r="BF457" s="114">
        <f>IF(O457="snížená",K457,0)</f>
        <v>0</v>
      </c>
      <c r="BG457" s="114">
        <f>IF(O457="zákl. přenesená",K457,0)</f>
        <v>0</v>
      </c>
      <c r="BH457" s="114">
        <f>IF(O457="sníž. přenesená",K457,0)</f>
        <v>0</v>
      </c>
      <c r="BI457" s="114">
        <f>IF(O457="nulová",K457,0)</f>
        <v>0</v>
      </c>
      <c r="BJ457" s="14" t="s">
        <v>87</v>
      </c>
      <c r="BK457" s="114">
        <f>ROUND(P457*H457,2)</f>
        <v>0</v>
      </c>
      <c r="BL457" s="14" t="s">
        <v>152</v>
      </c>
      <c r="BM457" s="194" t="s">
        <v>803</v>
      </c>
    </row>
    <row r="458" spans="1:65" s="2" customFormat="1" ht="11.25">
      <c r="A458" s="33"/>
      <c r="B458" s="34"/>
      <c r="C458" s="35"/>
      <c r="D458" s="195" t="s">
        <v>149</v>
      </c>
      <c r="E458" s="35"/>
      <c r="F458" s="196" t="s">
        <v>802</v>
      </c>
      <c r="G458" s="35"/>
      <c r="H458" s="35"/>
      <c r="I458" s="166"/>
      <c r="J458" s="166"/>
      <c r="K458" s="35"/>
      <c r="L458" s="35"/>
      <c r="M458" s="36"/>
      <c r="N458" s="197"/>
      <c r="O458" s="198"/>
      <c r="P458" s="70"/>
      <c r="Q458" s="70"/>
      <c r="R458" s="70"/>
      <c r="S458" s="70"/>
      <c r="T458" s="70"/>
      <c r="U458" s="70"/>
      <c r="V458" s="70"/>
      <c r="W458" s="70"/>
      <c r="X458" s="70"/>
      <c r="Y458" s="71"/>
      <c r="Z458" s="33"/>
      <c r="AA458" s="33"/>
      <c r="AB458" s="33"/>
      <c r="AC458" s="33"/>
      <c r="AD458" s="33"/>
      <c r="AE458" s="33"/>
      <c r="AT458" s="14" t="s">
        <v>149</v>
      </c>
      <c r="AU458" s="14" t="s">
        <v>79</v>
      </c>
    </row>
    <row r="459" spans="1:65" s="2" customFormat="1" ht="24.2" customHeight="1">
      <c r="A459" s="33"/>
      <c r="B459" s="34"/>
      <c r="C459" s="180" t="s">
        <v>804</v>
      </c>
      <c r="D459" s="180" t="s">
        <v>140</v>
      </c>
      <c r="E459" s="181" t="s">
        <v>805</v>
      </c>
      <c r="F459" s="182" t="s">
        <v>806</v>
      </c>
      <c r="G459" s="183" t="s">
        <v>143</v>
      </c>
      <c r="H459" s="184">
        <v>1</v>
      </c>
      <c r="I459" s="185"/>
      <c r="J459" s="186"/>
      <c r="K459" s="187">
        <f>ROUND(P459*H459,2)</f>
        <v>0</v>
      </c>
      <c r="L459" s="182" t="s">
        <v>144</v>
      </c>
      <c r="M459" s="188"/>
      <c r="N459" s="189" t="s">
        <v>1</v>
      </c>
      <c r="O459" s="190" t="s">
        <v>42</v>
      </c>
      <c r="P459" s="191">
        <f>I459+J459</f>
        <v>0</v>
      </c>
      <c r="Q459" s="191">
        <f>ROUND(I459*H459,2)</f>
        <v>0</v>
      </c>
      <c r="R459" s="191">
        <f>ROUND(J459*H459,2)</f>
        <v>0</v>
      </c>
      <c r="S459" s="70"/>
      <c r="T459" s="192">
        <f>S459*H459</f>
        <v>0</v>
      </c>
      <c r="U459" s="192">
        <v>0</v>
      </c>
      <c r="V459" s="192">
        <f>U459*H459</f>
        <v>0</v>
      </c>
      <c r="W459" s="192">
        <v>0</v>
      </c>
      <c r="X459" s="192">
        <f>W459*H459</f>
        <v>0</v>
      </c>
      <c r="Y459" s="193" t="s">
        <v>1</v>
      </c>
      <c r="Z459" s="33"/>
      <c r="AA459" s="33"/>
      <c r="AB459" s="33"/>
      <c r="AC459" s="33"/>
      <c r="AD459" s="33"/>
      <c r="AE459" s="33"/>
      <c r="AR459" s="194" t="s">
        <v>152</v>
      </c>
      <c r="AT459" s="194" t="s">
        <v>140</v>
      </c>
      <c r="AU459" s="194" t="s">
        <v>79</v>
      </c>
      <c r="AY459" s="14" t="s">
        <v>146</v>
      </c>
      <c r="BE459" s="114">
        <f>IF(O459="základní",K459,0)</f>
        <v>0</v>
      </c>
      <c r="BF459" s="114">
        <f>IF(O459="snížená",K459,0)</f>
        <v>0</v>
      </c>
      <c r="BG459" s="114">
        <f>IF(O459="zákl. přenesená",K459,0)</f>
        <v>0</v>
      </c>
      <c r="BH459" s="114">
        <f>IF(O459="sníž. přenesená",K459,0)</f>
        <v>0</v>
      </c>
      <c r="BI459" s="114">
        <f>IF(O459="nulová",K459,0)</f>
        <v>0</v>
      </c>
      <c r="BJ459" s="14" t="s">
        <v>87</v>
      </c>
      <c r="BK459" s="114">
        <f>ROUND(P459*H459,2)</f>
        <v>0</v>
      </c>
      <c r="BL459" s="14" t="s">
        <v>152</v>
      </c>
      <c r="BM459" s="194" t="s">
        <v>807</v>
      </c>
    </row>
    <row r="460" spans="1:65" s="2" customFormat="1" ht="19.5">
      <c r="A460" s="33"/>
      <c r="B460" s="34"/>
      <c r="C460" s="35"/>
      <c r="D460" s="195" t="s">
        <v>149</v>
      </c>
      <c r="E460" s="35"/>
      <c r="F460" s="196" t="s">
        <v>806</v>
      </c>
      <c r="G460" s="35"/>
      <c r="H460" s="35"/>
      <c r="I460" s="166"/>
      <c r="J460" s="166"/>
      <c r="K460" s="35"/>
      <c r="L460" s="35"/>
      <c r="M460" s="36"/>
      <c r="N460" s="197"/>
      <c r="O460" s="198"/>
      <c r="P460" s="70"/>
      <c r="Q460" s="70"/>
      <c r="R460" s="70"/>
      <c r="S460" s="70"/>
      <c r="T460" s="70"/>
      <c r="U460" s="70"/>
      <c r="V460" s="70"/>
      <c r="W460" s="70"/>
      <c r="X460" s="70"/>
      <c r="Y460" s="71"/>
      <c r="Z460" s="33"/>
      <c r="AA460" s="33"/>
      <c r="AB460" s="33"/>
      <c r="AC460" s="33"/>
      <c r="AD460" s="33"/>
      <c r="AE460" s="33"/>
      <c r="AT460" s="14" t="s">
        <v>149</v>
      </c>
      <c r="AU460" s="14" t="s">
        <v>79</v>
      </c>
    </row>
    <row r="461" spans="1:65" s="2" customFormat="1" ht="24.2" customHeight="1">
      <c r="A461" s="33"/>
      <c r="B461" s="34"/>
      <c r="C461" s="180" t="s">
        <v>808</v>
      </c>
      <c r="D461" s="180" t="s">
        <v>140</v>
      </c>
      <c r="E461" s="181" t="s">
        <v>809</v>
      </c>
      <c r="F461" s="182" t="s">
        <v>810</v>
      </c>
      <c r="G461" s="183" t="s">
        <v>143</v>
      </c>
      <c r="H461" s="184">
        <v>1</v>
      </c>
      <c r="I461" s="185"/>
      <c r="J461" s="186"/>
      <c r="K461" s="187">
        <f>ROUND(P461*H461,2)</f>
        <v>0</v>
      </c>
      <c r="L461" s="182" t="s">
        <v>144</v>
      </c>
      <c r="M461" s="188"/>
      <c r="N461" s="189" t="s">
        <v>1</v>
      </c>
      <c r="O461" s="190" t="s">
        <v>42</v>
      </c>
      <c r="P461" s="191">
        <f>I461+J461</f>
        <v>0</v>
      </c>
      <c r="Q461" s="191">
        <f>ROUND(I461*H461,2)</f>
        <v>0</v>
      </c>
      <c r="R461" s="191">
        <f>ROUND(J461*H461,2)</f>
        <v>0</v>
      </c>
      <c r="S461" s="70"/>
      <c r="T461" s="192">
        <f>S461*H461</f>
        <v>0</v>
      </c>
      <c r="U461" s="192">
        <v>0</v>
      </c>
      <c r="V461" s="192">
        <f>U461*H461</f>
        <v>0</v>
      </c>
      <c r="W461" s="192">
        <v>0</v>
      </c>
      <c r="X461" s="192">
        <f>W461*H461</f>
        <v>0</v>
      </c>
      <c r="Y461" s="193" t="s">
        <v>1</v>
      </c>
      <c r="Z461" s="33"/>
      <c r="AA461" s="33"/>
      <c r="AB461" s="33"/>
      <c r="AC461" s="33"/>
      <c r="AD461" s="33"/>
      <c r="AE461" s="33"/>
      <c r="AR461" s="194" t="s">
        <v>152</v>
      </c>
      <c r="AT461" s="194" t="s">
        <v>140</v>
      </c>
      <c r="AU461" s="194" t="s">
        <v>79</v>
      </c>
      <c r="AY461" s="14" t="s">
        <v>146</v>
      </c>
      <c r="BE461" s="114">
        <f>IF(O461="základní",K461,0)</f>
        <v>0</v>
      </c>
      <c r="BF461" s="114">
        <f>IF(O461="snížená",K461,0)</f>
        <v>0</v>
      </c>
      <c r="BG461" s="114">
        <f>IF(O461="zákl. přenesená",K461,0)</f>
        <v>0</v>
      </c>
      <c r="BH461" s="114">
        <f>IF(O461="sníž. přenesená",K461,0)</f>
        <v>0</v>
      </c>
      <c r="BI461" s="114">
        <f>IF(O461="nulová",K461,0)</f>
        <v>0</v>
      </c>
      <c r="BJ461" s="14" t="s">
        <v>87</v>
      </c>
      <c r="BK461" s="114">
        <f>ROUND(P461*H461,2)</f>
        <v>0</v>
      </c>
      <c r="BL461" s="14" t="s">
        <v>152</v>
      </c>
      <c r="BM461" s="194" t="s">
        <v>811</v>
      </c>
    </row>
    <row r="462" spans="1:65" s="2" customFormat="1" ht="19.5">
      <c r="A462" s="33"/>
      <c r="B462" s="34"/>
      <c r="C462" s="35"/>
      <c r="D462" s="195" t="s">
        <v>149</v>
      </c>
      <c r="E462" s="35"/>
      <c r="F462" s="196" t="s">
        <v>810</v>
      </c>
      <c r="G462" s="35"/>
      <c r="H462" s="35"/>
      <c r="I462" s="166"/>
      <c r="J462" s="166"/>
      <c r="K462" s="35"/>
      <c r="L462" s="35"/>
      <c r="M462" s="36"/>
      <c r="N462" s="197"/>
      <c r="O462" s="198"/>
      <c r="P462" s="70"/>
      <c r="Q462" s="70"/>
      <c r="R462" s="70"/>
      <c r="S462" s="70"/>
      <c r="T462" s="70"/>
      <c r="U462" s="70"/>
      <c r="V462" s="70"/>
      <c r="W462" s="70"/>
      <c r="X462" s="70"/>
      <c r="Y462" s="71"/>
      <c r="Z462" s="33"/>
      <c r="AA462" s="33"/>
      <c r="AB462" s="33"/>
      <c r="AC462" s="33"/>
      <c r="AD462" s="33"/>
      <c r="AE462" s="33"/>
      <c r="AT462" s="14" t="s">
        <v>149</v>
      </c>
      <c r="AU462" s="14" t="s">
        <v>79</v>
      </c>
    </row>
    <row r="463" spans="1:65" s="2" customFormat="1" ht="24.2" customHeight="1">
      <c r="A463" s="33"/>
      <c r="B463" s="34"/>
      <c r="C463" s="180" t="s">
        <v>812</v>
      </c>
      <c r="D463" s="180" t="s">
        <v>140</v>
      </c>
      <c r="E463" s="181" t="s">
        <v>813</v>
      </c>
      <c r="F463" s="182" t="s">
        <v>814</v>
      </c>
      <c r="G463" s="183" t="s">
        <v>143</v>
      </c>
      <c r="H463" s="184">
        <v>1</v>
      </c>
      <c r="I463" s="185"/>
      <c r="J463" s="186"/>
      <c r="K463" s="187">
        <f>ROUND(P463*H463,2)</f>
        <v>0</v>
      </c>
      <c r="L463" s="182" t="s">
        <v>144</v>
      </c>
      <c r="M463" s="188"/>
      <c r="N463" s="189" t="s">
        <v>1</v>
      </c>
      <c r="O463" s="190" t="s">
        <v>42</v>
      </c>
      <c r="P463" s="191">
        <f>I463+J463</f>
        <v>0</v>
      </c>
      <c r="Q463" s="191">
        <f>ROUND(I463*H463,2)</f>
        <v>0</v>
      </c>
      <c r="R463" s="191">
        <f>ROUND(J463*H463,2)</f>
        <v>0</v>
      </c>
      <c r="S463" s="70"/>
      <c r="T463" s="192">
        <f>S463*H463</f>
        <v>0</v>
      </c>
      <c r="U463" s="192">
        <v>0</v>
      </c>
      <c r="V463" s="192">
        <f>U463*H463</f>
        <v>0</v>
      </c>
      <c r="W463" s="192">
        <v>0</v>
      </c>
      <c r="X463" s="192">
        <f>W463*H463</f>
        <v>0</v>
      </c>
      <c r="Y463" s="193" t="s">
        <v>1</v>
      </c>
      <c r="Z463" s="33"/>
      <c r="AA463" s="33"/>
      <c r="AB463" s="33"/>
      <c r="AC463" s="33"/>
      <c r="AD463" s="33"/>
      <c r="AE463" s="33"/>
      <c r="AR463" s="194" t="s">
        <v>152</v>
      </c>
      <c r="AT463" s="194" t="s">
        <v>140</v>
      </c>
      <c r="AU463" s="194" t="s">
        <v>79</v>
      </c>
      <c r="AY463" s="14" t="s">
        <v>146</v>
      </c>
      <c r="BE463" s="114">
        <f>IF(O463="základní",K463,0)</f>
        <v>0</v>
      </c>
      <c r="BF463" s="114">
        <f>IF(O463="snížená",K463,0)</f>
        <v>0</v>
      </c>
      <c r="BG463" s="114">
        <f>IF(O463="zákl. přenesená",K463,0)</f>
        <v>0</v>
      </c>
      <c r="BH463" s="114">
        <f>IF(O463="sníž. přenesená",K463,0)</f>
        <v>0</v>
      </c>
      <c r="BI463" s="114">
        <f>IF(O463="nulová",K463,0)</f>
        <v>0</v>
      </c>
      <c r="BJ463" s="14" t="s">
        <v>87</v>
      </c>
      <c r="BK463" s="114">
        <f>ROUND(P463*H463,2)</f>
        <v>0</v>
      </c>
      <c r="BL463" s="14" t="s">
        <v>152</v>
      </c>
      <c r="BM463" s="194" t="s">
        <v>815</v>
      </c>
    </row>
    <row r="464" spans="1:65" s="2" customFormat="1" ht="19.5">
      <c r="A464" s="33"/>
      <c r="B464" s="34"/>
      <c r="C464" s="35"/>
      <c r="D464" s="195" t="s">
        <v>149</v>
      </c>
      <c r="E464" s="35"/>
      <c r="F464" s="196" t="s">
        <v>814</v>
      </c>
      <c r="G464" s="35"/>
      <c r="H464" s="35"/>
      <c r="I464" s="166"/>
      <c r="J464" s="166"/>
      <c r="K464" s="35"/>
      <c r="L464" s="35"/>
      <c r="M464" s="36"/>
      <c r="N464" s="197"/>
      <c r="O464" s="198"/>
      <c r="P464" s="70"/>
      <c r="Q464" s="70"/>
      <c r="R464" s="70"/>
      <c r="S464" s="70"/>
      <c r="T464" s="70"/>
      <c r="U464" s="70"/>
      <c r="V464" s="70"/>
      <c r="W464" s="70"/>
      <c r="X464" s="70"/>
      <c r="Y464" s="71"/>
      <c r="Z464" s="33"/>
      <c r="AA464" s="33"/>
      <c r="AB464" s="33"/>
      <c r="AC464" s="33"/>
      <c r="AD464" s="33"/>
      <c r="AE464" s="33"/>
      <c r="AT464" s="14" t="s">
        <v>149</v>
      </c>
      <c r="AU464" s="14" t="s">
        <v>79</v>
      </c>
    </row>
    <row r="465" spans="1:65" s="2" customFormat="1" ht="24.2" customHeight="1">
      <c r="A465" s="33"/>
      <c r="B465" s="34"/>
      <c r="C465" s="180" t="s">
        <v>816</v>
      </c>
      <c r="D465" s="180" t="s">
        <v>140</v>
      </c>
      <c r="E465" s="181" t="s">
        <v>817</v>
      </c>
      <c r="F465" s="182" t="s">
        <v>818</v>
      </c>
      <c r="G465" s="183" t="s">
        <v>143</v>
      </c>
      <c r="H465" s="184">
        <v>1</v>
      </c>
      <c r="I465" s="185"/>
      <c r="J465" s="186"/>
      <c r="K465" s="187">
        <f>ROUND(P465*H465,2)</f>
        <v>0</v>
      </c>
      <c r="L465" s="182" t="s">
        <v>144</v>
      </c>
      <c r="M465" s="188"/>
      <c r="N465" s="189" t="s">
        <v>1</v>
      </c>
      <c r="O465" s="190" t="s">
        <v>42</v>
      </c>
      <c r="P465" s="191">
        <f>I465+J465</f>
        <v>0</v>
      </c>
      <c r="Q465" s="191">
        <f>ROUND(I465*H465,2)</f>
        <v>0</v>
      </c>
      <c r="R465" s="191">
        <f>ROUND(J465*H465,2)</f>
        <v>0</v>
      </c>
      <c r="S465" s="70"/>
      <c r="T465" s="192">
        <f>S465*H465</f>
        <v>0</v>
      </c>
      <c r="U465" s="192">
        <v>0</v>
      </c>
      <c r="V465" s="192">
        <f>U465*H465</f>
        <v>0</v>
      </c>
      <c r="W465" s="192">
        <v>0</v>
      </c>
      <c r="X465" s="192">
        <f>W465*H465</f>
        <v>0</v>
      </c>
      <c r="Y465" s="193" t="s">
        <v>1</v>
      </c>
      <c r="Z465" s="33"/>
      <c r="AA465" s="33"/>
      <c r="AB465" s="33"/>
      <c r="AC465" s="33"/>
      <c r="AD465" s="33"/>
      <c r="AE465" s="33"/>
      <c r="AR465" s="194" t="s">
        <v>152</v>
      </c>
      <c r="AT465" s="194" t="s">
        <v>140</v>
      </c>
      <c r="AU465" s="194" t="s">
        <v>79</v>
      </c>
      <c r="AY465" s="14" t="s">
        <v>146</v>
      </c>
      <c r="BE465" s="114">
        <f>IF(O465="základní",K465,0)</f>
        <v>0</v>
      </c>
      <c r="BF465" s="114">
        <f>IF(O465="snížená",K465,0)</f>
        <v>0</v>
      </c>
      <c r="BG465" s="114">
        <f>IF(O465="zákl. přenesená",K465,0)</f>
        <v>0</v>
      </c>
      <c r="BH465" s="114">
        <f>IF(O465="sníž. přenesená",K465,0)</f>
        <v>0</v>
      </c>
      <c r="BI465" s="114">
        <f>IF(O465="nulová",K465,0)</f>
        <v>0</v>
      </c>
      <c r="BJ465" s="14" t="s">
        <v>87</v>
      </c>
      <c r="BK465" s="114">
        <f>ROUND(P465*H465,2)</f>
        <v>0</v>
      </c>
      <c r="BL465" s="14" t="s">
        <v>152</v>
      </c>
      <c r="BM465" s="194" t="s">
        <v>819</v>
      </c>
    </row>
    <row r="466" spans="1:65" s="2" customFormat="1" ht="19.5">
      <c r="A466" s="33"/>
      <c r="B466" s="34"/>
      <c r="C466" s="35"/>
      <c r="D466" s="195" t="s">
        <v>149</v>
      </c>
      <c r="E466" s="35"/>
      <c r="F466" s="196" t="s">
        <v>818</v>
      </c>
      <c r="G466" s="35"/>
      <c r="H466" s="35"/>
      <c r="I466" s="166"/>
      <c r="J466" s="166"/>
      <c r="K466" s="35"/>
      <c r="L466" s="35"/>
      <c r="M466" s="36"/>
      <c r="N466" s="197"/>
      <c r="O466" s="198"/>
      <c r="P466" s="70"/>
      <c r="Q466" s="70"/>
      <c r="R466" s="70"/>
      <c r="S466" s="70"/>
      <c r="T466" s="70"/>
      <c r="U466" s="70"/>
      <c r="V466" s="70"/>
      <c r="W466" s="70"/>
      <c r="X466" s="70"/>
      <c r="Y466" s="71"/>
      <c r="Z466" s="33"/>
      <c r="AA466" s="33"/>
      <c r="AB466" s="33"/>
      <c r="AC466" s="33"/>
      <c r="AD466" s="33"/>
      <c r="AE466" s="33"/>
      <c r="AT466" s="14" t="s">
        <v>149</v>
      </c>
      <c r="AU466" s="14" t="s">
        <v>79</v>
      </c>
    </row>
    <row r="467" spans="1:65" s="2" customFormat="1" ht="24.2" customHeight="1">
      <c r="A467" s="33"/>
      <c r="B467" s="34"/>
      <c r="C467" s="180" t="s">
        <v>820</v>
      </c>
      <c r="D467" s="180" t="s">
        <v>140</v>
      </c>
      <c r="E467" s="181" t="s">
        <v>821</v>
      </c>
      <c r="F467" s="182" t="s">
        <v>822</v>
      </c>
      <c r="G467" s="183" t="s">
        <v>143</v>
      </c>
      <c r="H467" s="184">
        <v>1</v>
      </c>
      <c r="I467" s="185"/>
      <c r="J467" s="186"/>
      <c r="K467" s="187">
        <f>ROUND(P467*H467,2)</f>
        <v>0</v>
      </c>
      <c r="L467" s="182" t="s">
        <v>144</v>
      </c>
      <c r="M467" s="188"/>
      <c r="N467" s="189" t="s">
        <v>1</v>
      </c>
      <c r="O467" s="190" t="s">
        <v>42</v>
      </c>
      <c r="P467" s="191">
        <f>I467+J467</f>
        <v>0</v>
      </c>
      <c r="Q467" s="191">
        <f>ROUND(I467*H467,2)</f>
        <v>0</v>
      </c>
      <c r="R467" s="191">
        <f>ROUND(J467*H467,2)</f>
        <v>0</v>
      </c>
      <c r="S467" s="70"/>
      <c r="T467" s="192">
        <f>S467*H467</f>
        <v>0</v>
      </c>
      <c r="U467" s="192">
        <v>0</v>
      </c>
      <c r="V467" s="192">
        <f>U467*H467</f>
        <v>0</v>
      </c>
      <c r="W467" s="192">
        <v>0</v>
      </c>
      <c r="X467" s="192">
        <f>W467*H467</f>
        <v>0</v>
      </c>
      <c r="Y467" s="193" t="s">
        <v>1</v>
      </c>
      <c r="Z467" s="33"/>
      <c r="AA467" s="33"/>
      <c r="AB467" s="33"/>
      <c r="AC467" s="33"/>
      <c r="AD467" s="33"/>
      <c r="AE467" s="33"/>
      <c r="AR467" s="194" t="s">
        <v>152</v>
      </c>
      <c r="AT467" s="194" t="s">
        <v>140</v>
      </c>
      <c r="AU467" s="194" t="s">
        <v>79</v>
      </c>
      <c r="AY467" s="14" t="s">
        <v>146</v>
      </c>
      <c r="BE467" s="114">
        <f>IF(O467="základní",K467,0)</f>
        <v>0</v>
      </c>
      <c r="BF467" s="114">
        <f>IF(O467="snížená",K467,0)</f>
        <v>0</v>
      </c>
      <c r="BG467" s="114">
        <f>IF(O467="zákl. přenesená",K467,0)</f>
        <v>0</v>
      </c>
      <c r="BH467" s="114">
        <f>IF(O467="sníž. přenesená",K467,0)</f>
        <v>0</v>
      </c>
      <c r="BI467" s="114">
        <f>IF(O467="nulová",K467,0)</f>
        <v>0</v>
      </c>
      <c r="BJ467" s="14" t="s">
        <v>87</v>
      </c>
      <c r="BK467" s="114">
        <f>ROUND(P467*H467,2)</f>
        <v>0</v>
      </c>
      <c r="BL467" s="14" t="s">
        <v>152</v>
      </c>
      <c r="BM467" s="194" t="s">
        <v>823</v>
      </c>
    </row>
    <row r="468" spans="1:65" s="2" customFormat="1" ht="19.5">
      <c r="A468" s="33"/>
      <c r="B468" s="34"/>
      <c r="C468" s="35"/>
      <c r="D468" s="195" t="s">
        <v>149</v>
      </c>
      <c r="E468" s="35"/>
      <c r="F468" s="196" t="s">
        <v>822</v>
      </c>
      <c r="G468" s="35"/>
      <c r="H468" s="35"/>
      <c r="I468" s="166"/>
      <c r="J468" s="166"/>
      <c r="K468" s="35"/>
      <c r="L468" s="35"/>
      <c r="M468" s="36"/>
      <c r="N468" s="197"/>
      <c r="O468" s="198"/>
      <c r="P468" s="70"/>
      <c r="Q468" s="70"/>
      <c r="R468" s="70"/>
      <c r="S468" s="70"/>
      <c r="T468" s="70"/>
      <c r="U468" s="70"/>
      <c r="V468" s="70"/>
      <c r="W468" s="70"/>
      <c r="X468" s="70"/>
      <c r="Y468" s="71"/>
      <c r="Z468" s="33"/>
      <c r="AA468" s="33"/>
      <c r="AB468" s="33"/>
      <c r="AC468" s="33"/>
      <c r="AD468" s="33"/>
      <c r="AE468" s="33"/>
      <c r="AT468" s="14" t="s">
        <v>149</v>
      </c>
      <c r="AU468" s="14" t="s">
        <v>79</v>
      </c>
    </row>
    <row r="469" spans="1:65" s="2" customFormat="1" ht="24.2" customHeight="1">
      <c r="A469" s="33"/>
      <c r="B469" s="34"/>
      <c r="C469" s="180" t="s">
        <v>824</v>
      </c>
      <c r="D469" s="180" t="s">
        <v>140</v>
      </c>
      <c r="E469" s="181" t="s">
        <v>825</v>
      </c>
      <c r="F469" s="182" t="s">
        <v>826</v>
      </c>
      <c r="G469" s="183" t="s">
        <v>143</v>
      </c>
      <c r="H469" s="184">
        <v>1</v>
      </c>
      <c r="I469" s="185"/>
      <c r="J469" s="186"/>
      <c r="K469" s="187">
        <f>ROUND(P469*H469,2)</f>
        <v>0</v>
      </c>
      <c r="L469" s="182" t="s">
        <v>144</v>
      </c>
      <c r="M469" s="188"/>
      <c r="N469" s="189" t="s">
        <v>1</v>
      </c>
      <c r="O469" s="190" t="s">
        <v>42</v>
      </c>
      <c r="P469" s="191">
        <f>I469+J469</f>
        <v>0</v>
      </c>
      <c r="Q469" s="191">
        <f>ROUND(I469*H469,2)</f>
        <v>0</v>
      </c>
      <c r="R469" s="191">
        <f>ROUND(J469*H469,2)</f>
        <v>0</v>
      </c>
      <c r="S469" s="70"/>
      <c r="T469" s="192">
        <f>S469*H469</f>
        <v>0</v>
      </c>
      <c r="U469" s="192">
        <v>0</v>
      </c>
      <c r="V469" s="192">
        <f>U469*H469</f>
        <v>0</v>
      </c>
      <c r="W469" s="192">
        <v>0</v>
      </c>
      <c r="X469" s="192">
        <f>W469*H469</f>
        <v>0</v>
      </c>
      <c r="Y469" s="193" t="s">
        <v>1</v>
      </c>
      <c r="Z469" s="33"/>
      <c r="AA469" s="33"/>
      <c r="AB469" s="33"/>
      <c r="AC469" s="33"/>
      <c r="AD469" s="33"/>
      <c r="AE469" s="33"/>
      <c r="AR469" s="194" t="s">
        <v>152</v>
      </c>
      <c r="AT469" s="194" t="s">
        <v>140</v>
      </c>
      <c r="AU469" s="194" t="s">
        <v>79</v>
      </c>
      <c r="AY469" s="14" t="s">
        <v>146</v>
      </c>
      <c r="BE469" s="114">
        <f>IF(O469="základní",K469,0)</f>
        <v>0</v>
      </c>
      <c r="BF469" s="114">
        <f>IF(O469="snížená",K469,0)</f>
        <v>0</v>
      </c>
      <c r="BG469" s="114">
        <f>IF(O469="zákl. přenesená",K469,0)</f>
        <v>0</v>
      </c>
      <c r="BH469" s="114">
        <f>IF(O469="sníž. přenesená",K469,0)</f>
        <v>0</v>
      </c>
      <c r="BI469" s="114">
        <f>IF(O469="nulová",K469,0)</f>
        <v>0</v>
      </c>
      <c r="BJ469" s="14" t="s">
        <v>87</v>
      </c>
      <c r="BK469" s="114">
        <f>ROUND(P469*H469,2)</f>
        <v>0</v>
      </c>
      <c r="BL469" s="14" t="s">
        <v>152</v>
      </c>
      <c r="BM469" s="194" t="s">
        <v>827</v>
      </c>
    </row>
    <row r="470" spans="1:65" s="2" customFormat="1" ht="19.5">
      <c r="A470" s="33"/>
      <c r="B470" s="34"/>
      <c r="C470" s="35"/>
      <c r="D470" s="195" t="s">
        <v>149</v>
      </c>
      <c r="E470" s="35"/>
      <c r="F470" s="196" t="s">
        <v>826</v>
      </c>
      <c r="G470" s="35"/>
      <c r="H470" s="35"/>
      <c r="I470" s="166"/>
      <c r="J470" s="166"/>
      <c r="K470" s="35"/>
      <c r="L470" s="35"/>
      <c r="M470" s="36"/>
      <c r="N470" s="197"/>
      <c r="O470" s="198"/>
      <c r="P470" s="70"/>
      <c r="Q470" s="70"/>
      <c r="R470" s="70"/>
      <c r="S470" s="70"/>
      <c r="T470" s="70"/>
      <c r="U470" s="70"/>
      <c r="V470" s="70"/>
      <c r="W470" s="70"/>
      <c r="X470" s="70"/>
      <c r="Y470" s="71"/>
      <c r="Z470" s="33"/>
      <c r="AA470" s="33"/>
      <c r="AB470" s="33"/>
      <c r="AC470" s="33"/>
      <c r="AD470" s="33"/>
      <c r="AE470" s="33"/>
      <c r="AT470" s="14" t="s">
        <v>149</v>
      </c>
      <c r="AU470" s="14" t="s">
        <v>79</v>
      </c>
    </row>
    <row r="471" spans="1:65" s="2" customFormat="1" ht="24.2" customHeight="1">
      <c r="A471" s="33"/>
      <c r="B471" s="34"/>
      <c r="C471" s="180" t="s">
        <v>828</v>
      </c>
      <c r="D471" s="180" t="s">
        <v>140</v>
      </c>
      <c r="E471" s="181" t="s">
        <v>829</v>
      </c>
      <c r="F471" s="182" t="s">
        <v>830</v>
      </c>
      <c r="G471" s="183" t="s">
        <v>143</v>
      </c>
      <c r="H471" s="184">
        <v>1</v>
      </c>
      <c r="I471" s="185"/>
      <c r="J471" s="186"/>
      <c r="K471" s="187">
        <f>ROUND(P471*H471,2)</f>
        <v>0</v>
      </c>
      <c r="L471" s="182" t="s">
        <v>144</v>
      </c>
      <c r="M471" s="188"/>
      <c r="N471" s="189" t="s">
        <v>1</v>
      </c>
      <c r="O471" s="190" t="s">
        <v>42</v>
      </c>
      <c r="P471" s="191">
        <f>I471+J471</f>
        <v>0</v>
      </c>
      <c r="Q471" s="191">
        <f>ROUND(I471*H471,2)</f>
        <v>0</v>
      </c>
      <c r="R471" s="191">
        <f>ROUND(J471*H471,2)</f>
        <v>0</v>
      </c>
      <c r="S471" s="70"/>
      <c r="T471" s="192">
        <f>S471*H471</f>
        <v>0</v>
      </c>
      <c r="U471" s="192">
        <v>0</v>
      </c>
      <c r="V471" s="192">
        <f>U471*H471</f>
        <v>0</v>
      </c>
      <c r="W471" s="192">
        <v>0</v>
      </c>
      <c r="X471" s="192">
        <f>W471*H471</f>
        <v>0</v>
      </c>
      <c r="Y471" s="193" t="s">
        <v>1</v>
      </c>
      <c r="Z471" s="33"/>
      <c r="AA471" s="33"/>
      <c r="AB471" s="33"/>
      <c r="AC471" s="33"/>
      <c r="AD471" s="33"/>
      <c r="AE471" s="33"/>
      <c r="AR471" s="194" t="s">
        <v>152</v>
      </c>
      <c r="AT471" s="194" t="s">
        <v>140</v>
      </c>
      <c r="AU471" s="194" t="s">
        <v>79</v>
      </c>
      <c r="AY471" s="14" t="s">
        <v>146</v>
      </c>
      <c r="BE471" s="114">
        <f>IF(O471="základní",K471,0)</f>
        <v>0</v>
      </c>
      <c r="BF471" s="114">
        <f>IF(O471="snížená",K471,0)</f>
        <v>0</v>
      </c>
      <c r="BG471" s="114">
        <f>IF(O471="zákl. přenesená",K471,0)</f>
        <v>0</v>
      </c>
      <c r="BH471" s="114">
        <f>IF(O471="sníž. přenesená",K471,0)</f>
        <v>0</v>
      </c>
      <c r="BI471" s="114">
        <f>IF(O471="nulová",K471,0)</f>
        <v>0</v>
      </c>
      <c r="BJ471" s="14" t="s">
        <v>87</v>
      </c>
      <c r="BK471" s="114">
        <f>ROUND(P471*H471,2)</f>
        <v>0</v>
      </c>
      <c r="BL471" s="14" t="s">
        <v>152</v>
      </c>
      <c r="BM471" s="194" t="s">
        <v>831</v>
      </c>
    </row>
    <row r="472" spans="1:65" s="2" customFormat="1" ht="19.5">
      <c r="A472" s="33"/>
      <c r="B472" s="34"/>
      <c r="C472" s="35"/>
      <c r="D472" s="195" t="s">
        <v>149</v>
      </c>
      <c r="E472" s="35"/>
      <c r="F472" s="196" t="s">
        <v>830</v>
      </c>
      <c r="G472" s="35"/>
      <c r="H472" s="35"/>
      <c r="I472" s="166"/>
      <c r="J472" s="166"/>
      <c r="K472" s="35"/>
      <c r="L472" s="35"/>
      <c r="M472" s="36"/>
      <c r="N472" s="197"/>
      <c r="O472" s="198"/>
      <c r="P472" s="70"/>
      <c r="Q472" s="70"/>
      <c r="R472" s="70"/>
      <c r="S472" s="70"/>
      <c r="T472" s="70"/>
      <c r="U472" s="70"/>
      <c r="V472" s="70"/>
      <c r="W472" s="70"/>
      <c r="X472" s="70"/>
      <c r="Y472" s="71"/>
      <c r="Z472" s="33"/>
      <c r="AA472" s="33"/>
      <c r="AB472" s="33"/>
      <c r="AC472" s="33"/>
      <c r="AD472" s="33"/>
      <c r="AE472" s="33"/>
      <c r="AT472" s="14" t="s">
        <v>149</v>
      </c>
      <c r="AU472" s="14" t="s">
        <v>79</v>
      </c>
    </row>
    <row r="473" spans="1:65" s="2" customFormat="1" ht="24.2" customHeight="1">
      <c r="A473" s="33"/>
      <c r="B473" s="34"/>
      <c r="C473" s="180" t="s">
        <v>832</v>
      </c>
      <c r="D473" s="180" t="s">
        <v>140</v>
      </c>
      <c r="E473" s="181" t="s">
        <v>833</v>
      </c>
      <c r="F473" s="182" t="s">
        <v>834</v>
      </c>
      <c r="G473" s="183" t="s">
        <v>143</v>
      </c>
      <c r="H473" s="184">
        <v>1</v>
      </c>
      <c r="I473" s="185"/>
      <c r="J473" s="186"/>
      <c r="K473" s="187">
        <f>ROUND(P473*H473,2)</f>
        <v>0</v>
      </c>
      <c r="L473" s="182" t="s">
        <v>144</v>
      </c>
      <c r="M473" s="188"/>
      <c r="N473" s="189" t="s">
        <v>1</v>
      </c>
      <c r="O473" s="190" t="s">
        <v>42</v>
      </c>
      <c r="P473" s="191">
        <f>I473+J473</f>
        <v>0</v>
      </c>
      <c r="Q473" s="191">
        <f>ROUND(I473*H473,2)</f>
        <v>0</v>
      </c>
      <c r="R473" s="191">
        <f>ROUND(J473*H473,2)</f>
        <v>0</v>
      </c>
      <c r="S473" s="70"/>
      <c r="T473" s="192">
        <f>S473*H473</f>
        <v>0</v>
      </c>
      <c r="U473" s="192">
        <v>0</v>
      </c>
      <c r="V473" s="192">
        <f>U473*H473</f>
        <v>0</v>
      </c>
      <c r="W473" s="192">
        <v>0</v>
      </c>
      <c r="X473" s="192">
        <f>W473*H473</f>
        <v>0</v>
      </c>
      <c r="Y473" s="193" t="s">
        <v>1</v>
      </c>
      <c r="Z473" s="33"/>
      <c r="AA473" s="33"/>
      <c r="AB473" s="33"/>
      <c r="AC473" s="33"/>
      <c r="AD473" s="33"/>
      <c r="AE473" s="33"/>
      <c r="AR473" s="194" t="s">
        <v>152</v>
      </c>
      <c r="AT473" s="194" t="s">
        <v>140</v>
      </c>
      <c r="AU473" s="194" t="s">
        <v>79</v>
      </c>
      <c r="AY473" s="14" t="s">
        <v>146</v>
      </c>
      <c r="BE473" s="114">
        <f>IF(O473="základní",K473,0)</f>
        <v>0</v>
      </c>
      <c r="BF473" s="114">
        <f>IF(O473="snížená",K473,0)</f>
        <v>0</v>
      </c>
      <c r="BG473" s="114">
        <f>IF(O473="zákl. přenesená",K473,0)</f>
        <v>0</v>
      </c>
      <c r="BH473" s="114">
        <f>IF(O473="sníž. přenesená",K473,0)</f>
        <v>0</v>
      </c>
      <c r="BI473" s="114">
        <f>IF(O473="nulová",K473,0)</f>
        <v>0</v>
      </c>
      <c r="BJ473" s="14" t="s">
        <v>87</v>
      </c>
      <c r="BK473" s="114">
        <f>ROUND(P473*H473,2)</f>
        <v>0</v>
      </c>
      <c r="BL473" s="14" t="s">
        <v>152</v>
      </c>
      <c r="BM473" s="194" t="s">
        <v>835</v>
      </c>
    </row>
    <row r="474" spans="1:65" s="2" customFormat="1" ht="19.5">
      <c r="A474" s="33"/>
      <c r="B474" s="34"/>
      <c r="C474" s="35"/>
      <c r="D474" s="195" t="s">
        <v>149</v>
      </c>
      <c r="E474" s="35"/>
      <c r="F474" s="196" t="s">
        <v>834</v>
      </c>
      <c r="G474" s="35"/>
      <c r="H474" s="35"/>
      <c r="I474" s="166"/>
      <c r="J474" s="166"/>
      <c r="K474" s="35"/>
      <c r="L474" s="35"/>
      <c r="M474" s="36"/>
      <c r="N474" s="197"/>
      <c r="O474" s="198"/>
      <c r="P474" s="70"/>
      <c r="Q474" s="70"/>
      <c r="R474" s="70"/>
      <c r="S474" s="70"/>
      <c r="T474" s="70"/>
      <c r="U474" s="70"/>
      <c r="V474" s="70"/>
      <c r="W474" s="70"/>
      <c r="X474" s="70"/>
      <c r="Y474" s="71"/>
      <c r="Z474" s="33"/>
      <c r="AA474" s="33"/>
      <c r="AB474" s="33"/>
      <c r="AC474" s="33"/>
      <c r="AD474" s="33"/>
      <c r="AE474" s="33"/>
      <c r="AT474" s="14" t="s">
        <v>149</v>
      </c>
      <c r="AU474" s="14" t="s">
        <v>79</v>
      </c>
    </row>
    <row r="475" spans="1:65" s="2" customFormat="1" ht="24.2" customHeight="1">
      <c r="A475" s="33"/>
      <c r="B475" s="34"/>
      <c r="C475" s="180" t="s">
        <v>836</v>
      </c>
      <c r="D475" s="180" t="s">
        <v>140</v>
      </c>
      <c r="E475" s="181" t="s">
        <v>837</v>
      </c>
      <c r="F475" s="182" t="s">
        <v>838</v>
      </c>
      <c r="G475" s="183" t="s">
        <v>143</v>
      </c>
      <c r="H475" s="184">
        <v>1</v>
      </c>
      <c r="I475" s="185"/>
      <c r="J475" s="186"/>
      <c r="K475" s="187">
        <f>ROUND(P475*H475,2)</f>
        <v>0</v>
      </c>
      <c r="L475" s="182" t="s">
        <v>144</v>
      </c>
      <c r="M475" s="188"/>
      <c r="N475" s="189" t="s">
        <v>1</v>
      </c>
      <c r="O475" s="190" t="s">
        <v>42</v>
      </c>
      <c r="P475" s="191">
        <f>I475+J475</f>
        <v>0</v>
      </c>
      <c r="Q475" s="191">
        <f>ROUND(I475*H475,2)</f>
        <v>0</v>
      </c>
      <c r="R475" s="191">
        <f>ROUND(J475*H475,2)</f>
        <v>0</v>
      </c>
      <c r="S475" s="70"/>
      <c r="T475" s="192">
        <f>S475*H475</f>
        <v>0</v>
      </c>
      <c r="U475" s="192">
        <v>0</v>
      </c>
      <c r="V475" s="192">
        <f>U475*H475</f>
        <v>0</v>
      </c>
      <c r="W475" s="192">
        <v>0</v>
      </c>
      <c r="X475" s="192">
        <f>W475*H475</f>
        <v>0</v>
      </c>
      <c r="Y475" s="193" t="s">
        <v>1</v>
      </c>
      <c r="Z475" s="33"/>
      <c r="AA475" s="33"/>
      <c r="AB475" s="33"/>
      <c r="AC475" s="33"/>
      <c r="AD475" s="33"/>
      <c r="AE475" s="33"/>
      <c r="AR475" s="194" t="s">
        <v>152</v>
      </c>
      <c r="AT475" s="194" t="s">
        <v>140</v>
      </c>
      <c r="AU475" s="194" t="s">
        <v>79</v>
      </c>
      <c r="AY475" s="14" t="s">
        <v>146</v>
      </c>
      <c r="BE475" s="114">
        <f>IF(O475="základní",K475,0)</f>
        <v>0</v>
      </c>
      <c r="BF475" s="114">
        <f>IF(O475="snížená",K475,0)</f>
        <v>0</v>
      </c>
      <c r="BG475" s="114">
        <f>IF(O475="zákl. přenesená",K475,0)</f>
        <v>0</v>
      </c>
      <c r="BH475" s="114">
        <f>IF(O475="sníž. přenesená",K475,0)</f>
        <v>0</v>
      </c>
      <c r="BI475" s="114">
        <f>IF(O475="nulová",K475,0)</f>
        <v>0</v>
      </c>
      <c r="BJ475" s="14" t="s">
        <v>87</v>
      </c>
      <c r="BK475" s="114">
        <f>ROUND(P475*H475,2)</f>
        <v>0</v>
      </c>
      <c r="BL475" s="14" t="s">
        <v>152</v>
      </c>
      <c r="BM475" s="194" t="s">
        <v>839</v>
      </c>
    </row>
    <row r="476" spans="1:65" s="2" customFormat="1" ht="19.5">
      <c r="A476" s="33"/>
      <c r="B476" s="34"/>
      <c r="C476" s="35"/>
      <c r="D476" s="195" t="s">
        <v>149</v>
      </c>
      <c r="E476" s="35"/>
      <c r="F476" s="196" t="s">
        <v>838</v>
      </c>
      <c r="G476" s="35"/>
      <c r="H476" s="35"/>
      <c r="I476" s="166"/>
      <c r="J476" s="166"/>
      <c r="K476" s="35"/>
      <c r="L476" s="35"/>
      <c r="M476" s="36"/>
      <c r="N476" s="197"/>
      <c r="O476" s="198"/>
      <c r="P476" s="70"/>
      <c r="Q476" s="70"/>
      <c r="R476" s="70"/>
      <c r="S476" s="70"/>
      <c r="T476" s="70"/>
      <c r="U476" s="70"/>
      <c r="V476" s="70"/>
      <c r="W476" s="70"/>
      <c r="X476" s="70"/>
      <c r="Y476" s="71"/>
      <c r="Z476" s="33"/>
      <c r="AA476" s="33"/>
      <c r="AB476" s="33"/>
      <c r="AC476" s="33"/>
      <c r="AD476" s="33"/>
      <c r="AE476" s="33"/>
      <c r="AT476" s="14" t="s">
        <v>149</v>
      </c>
      <c r="AU476" s="14" t="s">
        <v>79</v>
      </c>
    </row>
    <row r="477" spans="1:65" s="2" customFormat="1" ht="24.2" customHeight="1">
      <c r="A477" s="33"/>
      <c r="B477" s="34"/>
      <c r="C477" s="180" t="s">
        <v>840</v>
      </c>
      <c r="D477" s="180" t="s">
        <v>140</v>
      </c>
      <c r="E477" s="181" t="s">
        <v>841</v>
      </c>
      <c r="F477" s="182" t="s">
        <v>842</v>
      </c>
      <c r="G477" s="183" t="s">
        <v>143</v>
      </c>
      <c r="H477" s="184">
        <v>1</v>
      </c>
      <c r="I477" s="185"/>
      <c r="J477" s="186"/>
      <c r="K477" s="187">
        <f>ROUND(P477*H477,2)</f>
        <v>0</v>
      </c>
      <c r="L477" s="182" t="s">
        <v>144</v>
      </c>
      <c r="M477" s="188"/>
      <c r="N477" s="189" t="s">
        <v>1</v>
      </c>
      <c r="O477" s="190" t="s">
        <v>42</v>
      </c>
      <c r="P477" s="191">
        <f>I477+J477</f>
        <v>0</v>
      </c>
      <c r="Q477" s="191">
        <f>ROUND(I477*H477,2)</f>
        <v>0</v>
      </c>
      <c r="R477" s="191">
        <f>ROUND(J477*H477,2)</f>
        <v>0</v>
      </c>
      <c r="S477" s="70"/>
      <c r="T477" s="192">
        <f>S477*H477</f>
        <v>0</v>
      </c>
      <c r="U477" s="192">
        <v>0</v>
      </c>
      <c r="V477" s="192">
        <f>U477*H477</f>
        <v>0</v>
      </c>
      <c r="W477" s="192">
        <v>0</v>
      </c>
      <c r="X477" s="192">
        <f>W477*H477</f>
        <v>0</v>
      </c>
      <c r="Y477" s="193" t="s">
        <v>1</v>
      </c>
      <c r="Z477" s="33"/>
      <c r="AA477" s="33"/>
      <c r="AB477" s="33"/>
      <c r="AC477" s="33"/>
      <c r="AD477" s="33"/>
      <c r="AE477" s="33"/>
      <c r="AR477" s="194" t="s">
        <v>152</v>
      </c>
      <c r="AT477" s="194" t="s">
        <v>140</v>
      </c>
      <c r="AU477" s="194" t="s">
        <v>79</v>
      </c>
      <c r="AY477" s="14" t="s">
        <v>146</v>
      </c>
      <c r="BE477" s="114">
        <f>IF(O477="základní",K477,0)</f>
        <v>0</v>
      </c>
      <c r="BF477" s="114">
        <f>IF(O477="snížená",K477,0)</f>
        <v>0</v>
      </c>
      <c r="BG477" s="114">
        <f>IF(O477="zákl. přenesená",K477,0)</f>
        <v>0</v>
      </c>
      <c r="BH477" s="114">
        <f>IF(O477="sníž. přenesená",K477,0)</f>
        <v>0</v>
      </c>
      <c r="BI477" s="114">
        <f>IF(O477="nulová",K477,0)</f>
        <v>0</v>
      </c>
      <c r="BJ477" s="14" t="s">
        <v>87</v>
      </c>
      <c r="BK477" s="114">
        <f>ROUND(P477*H477,2)</f>
        <v>0</v>
      </c>
      <c r="BL477" s="14" t="s">
        <v>152</v>
      </c>
      <c r="BM477" s="194" t="s">
        <v>843</v>
      </c>
    </row>
    <row r="478" spans="1:65" s="2" customFormat="1" ht="19.5">
      <c r="A478" s="33"/>
      <c r="B478" s="34"/>
      <c r="C478" s="35"/>
      <c r="D478" s="195" t="s">
        <v>149</v>
      </c>
      <c r="E478" s="35"/>
      <c r="F478" s="196" t="s">
        <v>842</v>
      </c>
      <c r="G478" s="35"/>
      <c r="H478" s="35"/>
      <c r="I478" s="166"/>
      <c r="J478" s="166"/>
      <c r="K478" s="35"/>
      <c r="L478" s="35"/>
      <c r="M478" s="36"/>
      <c r="N478" s="197"/>
      <c r="O478" s="198"/>
      <c r="P478" s="70"/>
      <c r="Q478" s="70"/>
      <c r="R478" s="70"/>
      <c r="S478" s="70"/>
      <c r="T478" s="70"/>
      <c r="U478" s="70"/>
      <c r="V478" s="70"/>
      <c r="W478" s="70"/>
      <c r="X478" s="70"/>
      <c r="Y478" s="71"/>
      <c r="Z478" s="33"/>
      <c r="AA478" s="33"/>
      <c r="AB478" s="33"/>
      <c r="AC478" s="33"/>
      <c r="AD478" s="33"/>
      <c r="AE478" s="33"/>
      <c r="AT478" s="14" t="s">
        <v>149</v>
      </c>
      <c r="AU478" s="14" t="s">
        <v>79</v>
      </c>
    </row>
    <row r="479" spans="1:65" s="2" customFormat="1" ht="24.2" customHeight="1">
      <c r="A479" s="33"/>
      <c r="B479" s="34"/>
      <c r="C479" s="180" t="s">
        <v>844</v>
      </c>
      <c r="D479" s="180" t="s">
        <v>140</v>
      </c>
      <c r="E479" s="181" t="s">
        <v>845</v>
      </c>
      <c r="F479" s="182" t="s">
        <v>846</v>
      </c>
      <c r="G479" s="183" t="s">
        <v>143</v>
      </c>
      <c r="H479" s="184">
        <v>1</v>
      </c>
      <c r="I479" s="185"/>
      <c r="J479" s="186"/>
      <c r="K479" s="187">
        <f>ROUND(P479*H479,2)</f>
        <v>0</v>
      </c>
      <c r="L479" s="182" t="s">
        <v>144</v>
      </c>
      <c r="M479" s="188"/>
      <c r="N479" s="189" t="s">
        <v>1</v>
      </c>
      <c r="O479" s="190" t="s">
        <v>42</v>
      </c>
      <c r="P479" s="191">
        <f>I479+J479</f>
        <v>0</v>
      </c>
      <c r="Q479" s="191">
        <f>ROUND(I479*H479,2)</f>
        <v>0</v>
      </c>
      <c r="R479" s="191">
        <f>ROUND(J479*H479,2)</f>
        <v>0</v>
      </c>
      <c r="S479" s="70"/>
      <c r="T479" s="192">
        <f>S479*H479</f>
        <v>0</v>
      </c>
      <c r="U479" s="192">
        <v>0</v>
      </c>
      <c r="V479" s="192">
        <f>U479*H479</f>
        <v>0</v>
      </c>
      <c r="W479" s="192">
        <v>0</v>
      </c>
      <c r="X479" s="192">
        <f>W479*H479</f>
        <v>0</v>
      </c>
      <c r="Y479" s="193" t="s">
        <v>1</v>
      </c>
      <c r="Z479" s="33"/>
      <c r="AA479" s="33"/>
      <c r="AB479" s="33"/>
      <c r="AC479" s="33"/>
      <c r="AD479" s="33"/>
      <c r="AE479" s="33"/>
      <c r="AR479" s="194" t="s">
        <v>152</v>
      </c>
      <c r="AT479" s="194" t="s">
        <v>140</v>
      </c>
      <c r="AU479" s="194" t="s">
        <v>79</v>
      </c>
      <c r="AY479" s="14" t="s">
        <v>146</v>
      </c>
      <c r="BE479" s="114">
        <f>IF(O479="základní",K479,0)</f>
        <v>0</v>
      </c>
      <c r="BF479" s="114">
        <f>IF(O479="snížená",K479,0)</f>
        <v>0</v>
      </c>
      <c r="BG479" s="114">
        <f>IF(O479="zákl. přenesená",K479,0)</f>
        <v>0</v>
      </c>
      <c r="BH479" s="114">
        <f>IF(O479="sníž. přenesená",K479,0)</f>
        <v>0</v>
      </c>
      <c r="BI479" s="114">
        <f>IF(O479="nulová",K479,0)</f>
        <v>0</v>
      </c>
      <c r="BJ479" s="14" t="s">
        <v>87</v>
      </c>
      <c r="BK479" s="114">
        <f>ROUND(P479*H479,2)</f>
        <v>0</v>
      </c>
      <c r="BL479" s="14" t="s">
        <v>152</v>
      </c>
      <c r="BM479" s="194" t="s">
        <v>847</v>
      </c>
    </row>
    <row r="480" spans="1:65" s="2" customFormat="1" ht="19.5">
      <c r="A480" s="33"/>
      <c r="B480" s="34"/>
      <c r="C480" s="35"/>
      <c r="D480" s="195" t="s">
        <v>149</v>
      </c>
      <c r="E480" s="35"/>
      <c r="F480" s="196" t="s">
        <v>846</v>
      </c>
      <c r="G480" s="35"/>
      <c r="H480" s="35"/>
      <c r="I480" s="166"/>
      <c r="J480" s="166"/>
      <c r="K480" s="35"/>
      <c r="L480" s="35"/>
      <c r="M480" s="36"/>
      <c r="N480" s="197"/>
      <c r="O480" s="198"/>
      <c r="P480" s="70"/>
      <c r="Q480" s="70"/>
      <c r="R480" s="70"/>
      <c r="S480" s="70"/>
      <c r="T480" s="70"/>
      <c r="U480" s="70"/>
      <c r="V480" s="70"/>
      <c r="W480" s="70"/>
      <c r="X480" s="70"/>
      <c r="Y480" s="71"/>
      <c r="Z480" s="33"/>
      <c r="AA480" s="33"/>
      <c r="AB480" s="33"/>
      <c r="AC480" s="33"/>
      <c r="AD480" s="33"/>
      <c r="AE480" s="33"/>
      <c r="AT480" s="14" t="s">
        <v>149</v>
      </c>
      <c r="AU480" s="14" t="s">
        <v>79</v>
      </c>
    </row>
    <row r="481" spans="1:65" s="2" customFormat="1" ht="24.2" customHeight="1">
      <c r="A481" s="33"/>
      <c r="B481" s="34"/>
      <c r="C481" s="180" t="s">
        <v>848</v>
      </c>
      <c r="D481" s="180" t="s">
        <v>140</v>
      </c>
      <c r="E481" s="181" t="s">
        <v>849</v>
      </c>
      <c r="F481" s="182" t="s">
        <v>850</v>
      </c>
      <c r="G481" s="183" t="s">
        <v>143</v>
      </c>
      <c r="H481" s="184">
        <v>1</v>
      </c>
      <c r="I481" s="185"/>
      <c r="J481" s="186"/>
      <c r="K481" s="187">
        <f>ROUND(P481*H481,2)</f>
        <v>0</v>
      </c>
      <c r="L481" s="182" t="s">
        <v>144</v>
      </c>
      <c r="M481" s="188"/>
      <c r="N481" s="189" t="s">
        <v>1</v>
      </c>
      <c r="O481" s="190" t="s">
        <v>42</v>
      </c>
      <c r="P481" s="191">
        <f>I481+J481</f>
        <v>0</v>
      </c>
      <c r="Q481" s="191">
        <f>ROUND(I481*H481,2)</f>
        <v>0</v>
      </c>
      <c r="R481" s="191">
        <f>ROUND(J481*H481,2)</f>
        <v>0</v>
      </c>
      <c r="S481" s="70"/>
      <c r="T481" s="192">
        <f>S481*H481</f>
        <v>0</v>
      </c>
      <c r="U481" s="192">
        <v>0</v>
      </c>
      <c r="V481" s="192">
        <f>U481*H481</f>
        <v>0</v>
      </c>
      <c r="W481" s="192">
        <v>0</v>
      </c>
      <c r="X481" s="192">
        <f>W481*H481</f>
        <v>0</v>
      </c>
      <c r="Y481" s="193" t="s">
        <v>1</v>
      </c>
      <c r="Z481" s="33"/>
      <c r="AA481" s="33"/>
      <c r="AB481" s="33"/>
      <c r="AC481" s="33"/>
      <c r="AD481" s="33"/>
      <c r="AE481" s="33"/>
      <c r="AR481" s="194" t="s">
        <v>152</v>
      </c>
      <c r="AT481" s="194" t="s">
        <v>140</v>
      </c>
      <c r="AU481" s="194" t="s">
        <v>79</v>
      </c>
      <c r="AY481" s="14" t="s">
        <v>146</v>
      </c>
      <c r="BE481" s="114">
        <f>IF(O481="základní",K481,0)</f>
        <v>0</v>
      </c>
      <c r="BF481" s="114">
        <f>IF(O481="snížená",K481,0)</f>
        <v>0</v>
      </c>
      <c r="BG481" s="114">
        <f>IF(O481="zákl. přenesená",K481,0)</f>
        <v>0</v>
      </c>
      <c r="BH481" s="114">
        <f>IF(O481="sníž. přenesená",K481,0)</f>
        <v>0</v>
      </c>
      <c r="BI481" s="114">
        <f>IF(O481="nulová",K481,0)</f>
        <v>0</v>
      </c>
      <c r="BJ481" s="14" t="s">
        <v>87</v>
      </c>
      <c r="BK481" s="114">
        <f>ROUND(P481*H481,2)</f>
        <v>0</v>
      </c>
      <c r="BL481" s="14" t="s">
        <v>152</v>
      </c>
      <c r="BM481" s="194" t="s">
        <v>851</v>
      </c>
    </row>
    <row r="482" spans="1:65" s="2" customFormat="1" ht="19.5">
      <c r="A482" s="33"/>
      <c r="B482" s="34"/>
      <c r="C482" s="35"/>
      <c r="D482" s="195" t="s">
        <v>149</v>
      </c>
      <c r="E482" s="35"/>
      <c r="F482" s="196" t="s">
        <v>850</v>
      </c>
      <c r="G482" s="35"/>
      <c r="H482" s="35"/>
      <c r="I482" s="166"/>
      <c r="J482" s="166"/>
      <c r="K482" s="35"/>
      <c r="L482" s="35"/>
      <c r="M482" s="36"/>
      <c r="N482" s="197"/>
      <c r="O482" s="198"/>
      <c r="P482" s="70"/>
      <c r="Q482" s="70"/>
      <c r="R482" s="70"/>
      <c r="S482" s="70"/>
      <c r="T482" s="70"/>
      <c r="U482" s="70"/>
      <c r="V482" s="70"/>
      <c r="W482" s="70"/>
      <c r="X482" s="70"/>
      <c r="Y482" s="71"/>
      <c r="Z482" s="33"/>
      <c r="AA482" s="33"/>
      <c r="AB482" s="33"/>
      <c r="AC482" s="33"/>
      <c r="AD482" s="33"/>
      <c r="AE482" s="33"/>
      <c r="AT482" s="14" t="s">
        <v>149</v>
      </c>
      <c r="AU482" s="14" t="s">
        <v>79</v>
      </c>
    </row>
    <row r="483" spans="1:65" s="2" customFormat="1" ht="24.2" customHeight="1">
      <c r="A483" s="33"/>
      <c r="B483" s="34"/>
      <c r="C483" s="180" t="s">
        <v>852</v>
      </c>
      <c r="D483" s="180" t="s">
        <v>140</v>
      </c>
      <c r="E483" s="181" t="s">
        <v>853</v>
      </c>
      <c r="F483" s="182" t="s">
        <v>854</v>
      </c>
      <c r="G483" s="183" t="s">
        <v>143</v>
      </c>
      <c r="H483" s="184">
        <v>1</v>
      </c>
      <c r="I483" s="185"/>
      <c r="J483" s="186"/>
      <c r="K483" s="187">
        <f>ROUND(P483*H483,2)</f>
        <v>0</v>
      </c>
      <c r="L483" s="182" t="s">
        <v>144</v>
      </c>
      <c r="M483" s="188"/>
      <c r="N483" s="189" t="s">
        <v>1</v>
      </c>
      <c r="O483" s="190" t="s">
        <v>42</v>
      </c>
      <c r="P483" s="191">
        <f>I483+J483</f>
        <v>0</v>
      </c>
      <c r="Q483" s="191">
        <f>ROUND(I483*H483,2)</f>
        <v>0</v>
      </c>
      <c r="R483" s="191">
        <f>ROUND(J483*H483,2)</f>
        <v>0</v>
      </c>
      <c r="S483" s="70"/>
      <c r="T483" s="192">
        <f>S483*H483</f>
        <v>0</v>
      </c>
      <c r="U483" s="192">
        <v>0</v>
      </c>
      <c r="V483" s="192">
        <f>U483*H483</f>
        <v>0</v>
      </c>
      <c r="W483" s="192">
        <v>0</v>
      </c>
      <c r="X483" s="192">
        <f>W483*H483</f>
        <v>0</v>
      </c>
      <c r="Y483" s="193" t="s">
        <v>1</v>
      </c>
      <c r="Z483" s="33"/>
      <c r="AA483" s="33"/>
      <c r="AB483" s="33"/>
      <c r="AC483" s="33"/>
      <c r="AD483" s="33"/>
      <c r="AE483" s="33"/>
      <c r="AR483" s="194" t="s">
        <v>152</v>
      </c>
      <c r="AT483" s="194" t="s">
        <v>140</v>
      </c>
      <c r="AU483" s="194" t="s">
        <v>79</v>
      </c>
      <c r="AY483" s="14" t="s">
        <v>146</v>
      </c>
      <c r="BE483" s="114">
        <f>IF(O483="základní",K483,0)</f>
        <v>0</v>
      </c>
      <c r="BF483" s="114">
        <f>IF(O483="snížená",K483,0)</f>
        <v>0</v>
      </c>
      <c r="BG483" s="114">
        <f>IF(O483="zákl. přenesená",K483,0)</f>
        <v>0</v>
      </c>
      <c r="BH483" s="114">
        <f>IF(O483="sníž. přenesená",K483,0)</f>
        <v>0</v>
      </c>
      <c r="BI483" s="114">
        <f>IF(O483="nulová",K483,0)</f>
        <v>0</v>
      </c>
      <c r="BJ483" s="14" t="s">
        <v>87</v>
      </c>
      <c r="BK483" s="114">
        <f>ROUND(P483*H483,2)</f>
        <v>0</v>
      </c>
      <c r="BL483" s="14" t="s">
        <v>152</v>
      </c>
      <c r="BM483" s="194" t="s">
        <v>855</v>
      </c>
    </row>
    <row r="484" spans="1:65" s="2" customFormat="1" ht="19.5">
      <c r="A484" s="33"/>
      <c r="B484" s="34"/>
      <c r="C484" s="35"/>
      <c r="D484" s="195" t="s">
        <v>149</v>
      </c>
      <c r="E484" s="35"/>
      <c r="F484" s="196" t="s">
        <v>854</v>
      </c>
      <c r="G484" s="35"/>
      <c r="H484" s="35"/>
      <c r="I484" s="166"/>
      <c r="J484" s="166"/>
      <c r="K484" s="35"/>
      <c r="L484" s="35"/>
      <c r="M484" s="36"/>
      <c r="N484" s="197"/>
      <c r="O484" s="198"/>
      <c r="P484" s="70"/>
      <c r="Q484" s="70"/>
      <c r="R484" s="70"/>
      <c r="S484" s="70"/>
      <c r="T484" s="70"/>
      <c r="U484" s="70"/>
      <c r="V484" s="70"/>
      <c r="W484" s="70"/>
      <c r="X484" s="70"/>
      <c r="Y484" s="71"/>
      <c r="Z484" s="33"/>
      <c r="AA484" s="33"/>
      <c r="AB484" s="33"/>
      <c r="AC484" s="33"/>
      <c r="AD484" s="33"/>
      <c r="AE484" s="33"/>
      <c r="AT484" s="14" t="s">
        <v>149</v>
      </c>
      <c r="AU484" s="14" t="s">
        <v>79</v>
      </c>
    </row>
    <row r="485" spans="1:65" s="2" customFormat="1" ht="24.2" customHeight="1">
      <c r="A485" s="33"/>
      <c r="B485" s="34"/>
      <c r="C485" s="180" t="s">
        <v>856</v>
      </c>
      <c r="D485" s="180" t="s">
        <v>140</v>
      </c>
      <c r="E485" s="181" t="s">
        <v>857</v>
      </c>
      <c r="F485" s="182" t="s">
        <v>858</v>
      </c>
      <c r="G485" s="183" t="s">
        <v>143</v>
      </c>
      <c r="H485" s="184">
        <v>1</v>
      </c>
      <c r="I485" s="185"/>
      <c r="J485" s="186"/>
      <c r="K485" s="187">
        <f>ROUND(P485*H485,2)</f>
        <v>0</v>
      </c>
      <c r="L485" s="182" t="s">
        <v>144</v>
      </c>
      <c r="M485" s="188"/>
      <c r="N485" s="189" t="s">
        <v>1</v>
      </c>
      <c r="O485" s="190" t="s">
        <v>42</v>
      </c>
      <c r="P485" s="191">
        <f>I485+J485</f>
        <v>0</v>
      </c>
      <c r="Q485" s="191">
        <f>ROUND(I485*H485,2)</f>
        <v>0</v>
      </c>
      <c r="R485" s="191">
        <f>ROUND(J485*H485,2)</f>
        <v>0</v>
      </c>
      <c r="S485" s="70"/>
      <c r="T485" s="192">
        <f>S485*H485</f>
        <v>0</v>
      </c>
      <c r="U485" s="192">
        <v>0</v>
      </c>
      <c r="V485" s="192">
        <f>U485*H485</f>
        <v>0</v>
      </c>
      <c r="W485" s="192">
        <v>0</v>
      </c>
      <c r="X485" s="192">
        <f>W485*H485</f>
        <v>0</v>
      </c>
      <c r="Y485" s="193" t="s">
        <v>1</v>
      </c>
      <c r="Z485" s="33"/>
      <c r="AA485" s="33"/>
      <c r="AB485" s="33"/>
      <c r="AC485" s="33"/>
      <c r="AD485" s="33"/>
      <c r="AE485" s="33"/>
      <c r="AR485" s="194" t="s">
        <v>152</v>
      </c>
      <c r="AT485" s="194" t="s">
        <v>140</v>
      </c>
      <c r="AU485" s="194" t="s">
        <v>79</v>
      </c>
      <c r="AY485" s="14" t="s">
        <v>146</v>
      </c>
      <c r="BE485" s="114">
        <f>IF(O485="základní",K485,0)</f>
        <v>0</v>
      </c>
      <c r="BF485" s="114">
        <f>IF(O485="snížená",K485,0)</f>
        <v>0</v>
      </c>
      <c r="BG485" s="114">
        <f>IF(O485="zákl. přenesená",K485,0)</f>
        <v>0</v>
      </c>
      <c r="BH485" s="114">
        <f>IF(O485="sníž. přenesená",K485,0)</f>
        <v>0</v>
      </c>
      <c r="BI485" s="114">
        <f>IF(O485="nulová",K485,0)</f>
        <v>0</v>
      </c>
      <c r="BJ485" s="14" t="s">
        <v>87</v>
      </c>
      <c r="BK485" s="114">
        <f>ROUND(P485*H485,2)</f>
        <v>0</v>
      </c>
      <c r="BL485" s="14" t="s">
        <v>152</v>
      </c>
      <c r="BM485" s="194" t="s">
        <v>859</v>
      </c>
    </row>
    <row r="486" spans="1:65" s="2" customFormat="1" ht="19.5">
      <c r="A486" s="33"/>
      <c r="B486" s="34"/>
      <c r="C486" s="35"/>
      <c r="D486" s="195" t="s">
        <v>149</v>
      </c>
      <c r="E486" s="35"/>
      <c r="F486" s="196" t="s">
        <v>858</v>
      </c>
      <c r="G486" s="35"/>
      <c r="H486" s="35"/>
      <c r="I486" s="166"/>
      <c r="J486" s="166"/>
      <c r="K486" s="35"/>
      <c r="L486" s="35"/>
      <c r="M486" s="36"/>
      <c r="N486" s="197"/>
      <c r="O486" s="198"/>
      <c r="P486" s="70"/>
      <c r="Q486" s="70"/>
      <c r="R486" s="70"/>
      <c r="S486" s="70"/>
      <c r="T486" s="70"/>
      <c r="U486" s="70"/>
      <c r="V486" s="70"/>
      <c r="W486" s="70"/>
      <c r="X486" s="70"/>
      <c r="Y486" s="71"/>
      <c r="Z486" s="33"/>
      <c r="AA486" s="33"/>
      <c r="AB486" s="33"/>
      <c r="AC486" s="33"/>
      <c r="AD486" s="33"/>
      <c r="AE486" s="33"/>
      <c r="AT486" s="14" t="s">
        <v>149</v>
      </c>
      <c r="AU486" s="14" t="s">
        <v>79</v>
      </c>
    </row>
    <row r="487" spans="1:65" s="2" customFormat="1" ht="24.2" customHeight="1">
      <c r="A487" s="33"/>
      <c r="B487" s="34"/>
      <c r="C487" s="180" t="s">
        <v>860</v>
      </c>
      <c r="D487" s="180" t="s">
        <v>140</v>
      </c>
      <c r="E487" s="181" t="s">
        <v>861</v>
      </c>
      <c r="F487" s="182" t="s">
        <v>862</v>
      </c>
      <c r="G487" s="183" t="s">
        <v>143</v>
      </c>
      <c r="H487" s="184">
        <v>1</v>
      </c>
      <c r="I487" s="185"/>
      <c r="J487" s="186"/>
      <c r="K487" s="187">
        <f>ROUND(P487*H487,2)</f>
        <v>0</v>
      </c>
      <c r="L487" s="182" t="s">
        <v>144</v>
      </c>
      <c r="M487" s="188"/>
      <c r="N487" s="189" t="s">
        <v>1</v>
      </c>
      <c r="O487" s="190" t="s">
        <v>42</v>
      </c>
      <c r="P487" s="191">
        <f>I487+J487</f>
        <v>0</v>
      </c>
      <c r="Q487" s="191">
        <f>ROUND(I487*H487,2)</f>
        <v>0</v>
      </c>
      <c r="R487" s="191">
        <f>ROUND(J487*H487,2)</f>
        <v>0</v>
      </c>
      <c r="S487" s="70"/>
      <c r="T487" s="192">
        <f>S487*H487</f>
        <v>0</v>
      </c>
      <c r="U487" s="192">
        <v>0</v>
      </c>
      <c r="V487" s="192">
        <f>U487*H487</f>
        <v>0</v>
      </c>
      <c r="W487" s="192">
        <v>0</v>
      </c>
      <c r="X487" s="192">
        <f>W487*H487</f>
        <v>0</v>
      </c>
      <c r="Y487" s="193" t="s">
        <v>1</v>
      </c>
      <c r="Z487" s="33"/>
      <c r="AA487" s="33"/>
      <c r="AB487" s="33"/>
      <c r="AC487" s="33"/>
      <c r="AD487" s="33"/>
      <c r="AE487" s="33"/>
      <c r="AR487" s="194" t="s">
        <v>152</v>
      </c>
      <c r="AT487" s="194" t="s">
        <v>140</v>
      </c>
      <c r="AU487" s="194" t="s">
        <v>79</v>
      </c>
      <c r="AY487" s="14" t="s">
        <v>146</v>
      </c>
      <c r="BE487" s="114">
        <f>IF(O487="základní",K487,0)</f>
        <v>0</v>
      </c>
      <c r="BF487" s="114">
        <f>IF(O487="snížená",K487,0)</f>
        <v>0</v>
      </c>
      <c r="BG487" s="114">
        <f>IF(O487="zákl. přenesená",K487,0)</f>
        <v>0</v>
      </c>
      <c r="BH487" s="114">
        <f>IF(O487="sníž. přenesená",K487,0)</f>
        <v>0</v>
      </c>
      <c r="BI487" s="114">
        <f>IF(O487="nulová",K487,0)</f>
        <v>0</v>
      </c>
      <c r="BJ487" s="14" t="s">
        <v>87</v>
      </c>
      <c r="BK487" s="114">
        <f>ROUND(P487*H487,2)</f>
        <v>0</v>
      </c>
      <c r="BL487" s="14" t="s">
        <v>152</v>
      </c>
      <c r="BM487" s="194" t="s">
        <v>863</v>
      </c>
    </row>
    <row r="488" spans="1:65" s="2" customFormat="1" ht="19.5">
      <c r="A488" s="33"/>
      <c r="B488" s="34"/>
      <c r="C488" s="35"/>
      <c r="D488" s="195" t="s">
        <v>149</v>
      </c>
      <c r="E488" s="35"/>
      <c r="F488" s="196" t="s">
        <v>862</v>
      </c>
      <c r="G488" s="35"/>
      <c r="H488" s="35"/>
      <c r="I488" s="166"/>
      <c r="J488" s="166"/>
      <c r="K488" s="35"/>
      <c r="L488" s="35"/>
      <c r="M488" s="36"/>
      <c r="N488" s="197"/>
      <c r="O488" s="198"/>
      <c r="P488" s="70"/>
      <c r="Q488" s="70"/>
      <c r="R488" s="70"/>
      <c r="S488" s="70"/>
      <c r="T488" s="70"/>
      <c r="U488" s="70"/>
      <c r="V488" s="70"/>
      <c r="W488" s="70"/>
      <c r="X488" s="70"/>
      <c r="Y488" s="71"/>
      <c r="Z488" s="33"/>
      <c r="AA488" s="33"/>
      <c r="AB488" s="33"/>
      <c r="AC488" s="33"/>
      <c r="AD488" s="33"/>
      <c r="AE488" s="33"/>
      <c r="AT488" s="14" t="s">
        <v>149</v>
      </c>
      <c r="AU488" s="14" t="s">
        <v>79</v>
      </c>
    </row>
    <row r="489" spans="1:65" s="2" customFormat="1" ht="24.2" customHeight="1">
      <c r="A489" s="33"/>
      <c r="B489" s="34"/>
      <c r="C489" s="180" t="s">
        <v>864</v>
      </c>
      <c r="D489" s="180" t="s">
        <v>140</v>
      </c>
      <c r="E489" s="181" t="s">
        <v>865</v>
      </c>
      <c r="F489" s="182" t="s">
        <v>866</v>
      </c>
      <c r="G489" s="183" t="s">
        <v>143</v>
      </c>
      <c r="H489" s="184">
        <v>1</v>
      </c>
      <c r="I489" s="185"/>
      <c r="J489" s="186"/>
      <c r="K489" s="187">
        <f>ROUND(P489*H489,2)</f>
        <v>0</v>
      </c>
      <c r="L489" s="182" t="s">
        <v>144</v>
      </c>
      <c r="M489" s="188"/>
      <c r="N489" s="189" t="s">
        <v>1</v>
      </c>
      <c r="O489" s="190" t="s">
        <v>42</v>
      </c>
      <c r="P489" s="191">
        <f>I489+J489</f>
        <v>0</v>
      </c>
      <c r="Q489" s="191">
        <f>ROUND(I489*H489,2)</f>
        <v>0</v>
      </c>
      <c r="R489" s="191">
        <f>ROUND(J489*H489,2)</f>
        <v>0</v>
      </c>
      <c r="S489" s="70"/>
      <c r="T489" s="192">
        <f>S489*H489</f>
        <v>0</v>
      </c>
      <c r="U489" s="192">
        <v>0</v>
      </c>
      <c r="V489" s="192">
        <f>U489*H489</f>
        <v>0</v>
      </c>
      <c r="W489" s="192">
        <v>0</v>
      </c>
      <c r="X489" s="192">
        <f>W489*H489</f>
        <v>0</v>
      </c>
      <c r="Y489" s="193" t="s">
        <v>1</v>
      </c>
      <c r="Z489" s="33"/>
      <c r="AA489" s="33"/>
      <c r="AB489" s="33"/>
      <c r="AC489" s="33"/>
      <c r="AD489" s="33"/>
      <c r="AE489" s="33"/>
      <c r="AR489" s="194" t="s">
        <v>152</v>
      </c>
      <c r="AT489" s="194" t="s">
        <v>140</v>
      </c>
      <c r="AU489" s="194" t="s">
        <v>79</v>
      </c>
      <c r="AY489" s="14" t="s">
        <v>146</v>
      </c>
      <c r="BE489" s="114">
        <f>IF(O489="základní",K489,0)</f>
        <v>0</v>
      </c>
      <c r="BF489" s="114">
        <f>IF(O489="snížená",K489,0)</f>
        <v>0</v>
      </c>
      <c r="BG489" s="114">
        <f>IF(O489="zákl. přenesená",K489,0)</f>
        <v>0</v>
      </c>
      <c r="BH489" s="114">
        <f>IF(O489="sníž. přenesená",K489,0)</f>
        <v>0</v>
      </c>
      <c r="BI489" s="114">
        <f>IF(O489="nulová",K489,0)</f>
        <v>0</v>
      </c>
      <c r="BJ489" s="14" t="s">
        <v>87</v>
      </c>
      <c r="BK489" s="114">
        <f>ROUND(P489*H489,2)</f>
        <v>0</v>
      </c>
      <c r="BL489" s="14" t="s">
        <v>152</v>
      </c>
      <c r="BM489" s="194" t="s">
        <v>867</v>
      </c>
    </row>
    <row r="490" spans="1:65" s="2" customFormat="1" ht="19.5">
      <c r="A490" s="33"/>
      <c r="B490" s="34"/>
      <c r="C490" s="35"/>
      <c r="D490" s="195" t="s">
        <v>149</v>
      </c>
      <c r="E490" s="35"/>
      <c r="F490" s="196" t="s">
        <v>866</v>
      </c>
      <c r="G490" s="35"/>
      <c r="H490" s="35"/>
      <c r="I490" s="166"/>
      <c r="J490" s="166"/>
      <c r="K490" s="35"/>
      <c r="L490" s="35"/>
      <c r="M490" s="36"/>
      <c r="N490" s="197"/>
      <c r="O490" s="198"/>
      <c r="P490" s="70"/>
      <c r="Q490" s="70"/>
      <c r="R490" s="70"/>
      <c r="S490" s="70"/>
      <c r="T490" s="70"/>
      <c r="U490" s="70"/>
      <c r="V490" s="70"/>
      <c r="W490" s="70"/>
      <c r="X490" s="70"/>
      <c r="Y490" s="71"/>
      <c r="Z490" s="33"/>
      <c r="AA490" s="33"/>
      <c r="AB490" s="33"/>
      <c r="AC490" s="33"/>
      <c r="AD490" s="33"/>
      <c r="AE490" s="33"/>
      <c r="AT490" s="14" t="s">
        <v>149</v>
      </c>
      <c r="AU490" s="14" t="s">
        <v>79</v>
      </c>
    </row>
    <row r="491" spans="1:65" s="2" customFormat="1" ht="24.2" customHeight="1">
      <c r="A491" s="33"/>
      <c r="B491" s="34"/>
      <c r="C491" s="180" t="s">
        <v>868</v>
      </c>
      <c r="D491" s="180" t="s">
        <v>140</v>
      </c>
      <c r="E491" s="181" t="s">
        <v>869</v>
      </c>
      <c r="F491" s="182" t="s">
        <v>870</v>
      </c>
      <c r="G491" s="183" t="s">
        <v>143</v>
      </c>
      <c r="H491" s="184">
        <v>1</v>
      </c>
      <c r="I491" s="185"/>
      <c r="J491" s="186"/>
      <c r="K491" s="187">
        <f>ROUND(P491*H491,2)</f>
        <v>0</v>
      </c>
      <c r="L491" s="182" t="s">
        <v>144</v>
      </c>
      <c r="M491" s="188"/>
      <c r="N491" s="189" t="s">
        <v>1</v>
      </c>
      <c r="O491" s="190" t="s">
        <v>42</v>
      </c>
      <c r="P491" s="191">
        <f>I491+J491</f>
        <v>0</v>
      </c>
      <c r="Q491" s="191">
        <f>ROUND(I491*H491,2)</f>
        <v>0</v>
      </c>
      <c r="R491" s="191">
        <f>ROUND(J491*H491,2)</f>
        <v>0</v>
      </c>
      <c r="S491" s="70"/>
      <c r="T491" s="192">
        <f>S491*H491</f>
        <v>0</v>
      </c>
      <c r="U491" s="192">
        <v>0</v>
      </c>
      <c r="V491" s="192">
        <f>U491*H491</f>
        <v>0</v>
      </c>
      <c r="W491" s="192">
        <v>0</v>
      </c>
      <c r="X491" s="192">
        <f>W491*H491</f>
        <v>0</v>
      </c>
      <c r="Y491" s="193" t="s">
        <v>1</v>
      </c>
      <c r="Z491" s="33"/>
      <c r="AA491" s="33"/>
      <c r="AB491" s="33"/>
      <c r="AC491" s="33"/>
      <c r="AD491" s="33"/>
      <c r="AE491" s="33"/>
      <c r="AR491" s="194" t="s">
        <v>152</v>
      </c>
      <c r="AT491" s="194" t="s">
        <v>140</v>
      </c>
      <c r="AU491" s="194" t="s">
        <v>79</v>
      </c>
      <c r="AY491" s="14" t="s">
        <v>146</v>
      </c>
      <c r="BE491" s="114">
        <f>IF(O491="základní",K491,0)</f>
        <v>0</v>
      </c>
      <c r="BF491" s="114">
        <f>IF(O491="snížená",K491,0)</f>
        <v>0</v>
      </c>
      <c r="BG491" s="114">
        <f>IF(O491="zákl. přenesená",K491,0)</f>
        <v>0</v>
      </c>
      <c r="BH491" s="114">
        <f>IF(O491="sníž. přenesená",K491,0)</f>
        <v>0</v>
      </c>
      <c r="BI491" s="114">
        <f>IF(O491="nulová",K491,0)</f>
        <v>0</v>
      </c>
      <c r="BJ491" s="14" t="s">
        <v>87</v>
      </c>
      <c r="BK491" s="114">
        <f>ROUND(P491*H491,2)</f>
        <v>0</v>
      </c>
      <c r="BL491" s="14" t="s">
        <v>152</v>
      </c>
      <c r="BM491" s="194" t="s">
        <v>871</v>
      </c>
    </row>
    <row r="492" spans="1:65" s="2" customFormat="1" ht="19.5">
      <c r="A492" s="33"/>
      <c r="B492" s="34"/>
      <c r="C492" s="35"/>
      <c r="D492" s="195" t="s">
        <v>149</v>
      </c>
      <c r="E492" s="35"/>
      <c r="F492" s="196" t="s">
        <v>870</v>
      </c>
      <c r="G492" s="35"/>
      <c r="H492" s="35"/>
      <c r="I492" s="166"/>
      <c r="J492" s="166"/>
      <c r="K492" s="35"/>
      <c r="L492" s="35"/>
      <c r="M492" s="36"/>
      <c r="N492" s="197"/>
      <c r="O492" s="198"/>
      <c r="P492" s="70"/>
      <c r="Q492" s="70"/>
      <c r="R492" s="70"/>
      <c r="S492" s="70"/>
      <c r="T492" s="70"/>
      <c r="U492" s="70"/>
      <c r="V492" s="70"/>
      <c r="W492" s="70"/>
      <c r="X492" s="70"/>
      <c r="Y492" s="71"/>
      <c r="Z492" s="33"/>
      <c r="AA492" s="33"/>
      <c r="AB492" s="33"/>
      <c r="AC492" s="33"/>
      <c r="AD492" s="33"/>
      <c r="AE492" s="33"/>
      <c r="AT492" s="14" t="s">
        <v>149</v>
      </c>
      <c r="AU492" s="14" t="s">
        <v>79</v>
      </c>
    </row>
    <row r="493" spans="1:65" s="2" customFormat="1" ht="24.2" customHeight="1">
      <c r="A493" s="33"/>
      <c r="B493" s="34"/>
      <c r="C493" s="180" t="s">
        <v>872</v>
      </c>
      <c r="D493" s="180" t="s">
        <v>140</v>
      </c>
      <c r="E493" s="181" t="s">
        <v>873</v>
      </c>
      <c r="F493" s="182" t="s">
        <v>874</v>
      </c>
      <c r="G493" s="183" t="s">
        <v>143</v>
      </c>
      <c r="H493" s="184">
        <v>1</v>
      </c>
      <c r="I493" s="185"/>
      <c r="J493" s="186"/>
      <c r="K493" s="187">
        <f>ROUND(P493*H493,2)</f>
        <v>0</v>
      </c>
      <c r="L493" s="182" t="s">
        <v>144</v>
      </c>
      <c r="M493" s="188"/>
      <c r="N493" s="189" t="s">
        <v>1</v>
      </c>
      <c r="O493" s="190" t="s">
        <v>42</v>
      </c>
      <c r="P493" s="191">
        <f>I493+J493</f>
        <v>0</v>
      </c>
      <c r="Q493" s="191">
        <f>ROUND(I493*H493,2)</f>
        <v>0</v>
      </c>
      <c r="R493" s="191">
        <f>ROUND(J493*H493,2)</f>
        <v>0</v>
      </c>
      <c r="S493" s="70"/>
      <c r="T493" s="192">
        <f>S493*H493</f>
        <v>0</v>
      </c>
      <c r="U493" s="192">
        <v>0</v>
      </c>
      <c r="V493" s="192">
        <f>U493*H493</f>
        <v>0</v>
      </c>
      <c r="W493" s="192">
        <v>0</v>
      </c>
      <c r="X493" s="192">
        <f>W493*H493</f>
        <v>0</v>
      </c>
      <c r="Y493" s="193" t="s">
        <v>1</v>
      </c>
      <c r="Z493" s="33"/>
      <c r="AA493" s="33"/>
      <c r="AB493" s="33"/>
      <c r="AC493" s="33"/>
      <c r="AD493" s="33"/>
      <c r="AE493" s="33"/>
      <c r="AR493" s="194" t="s">
        <v>152</v>
      </c>
      <c r="AT493" s="194" t="s">
        <v>140</v>
      </c>
      <c r="AU493" s="194" t="s">
        <v>79</v>
      </c>
      <c r="AY493" s="14" t="s">
        <v>146</v>
      </c>
      <c r="BE493" s="114">
        <f>IF(O493="základní",K493,0)</f>
        <v>0</v>
      </c>
      <c r="BF493" s="114">
        <f>IF(O493="snížená",K493,0)</f>
        <v>0</v>
      </c>
      <c r="BG493" s="114">
        <f>IF(O493="zákl. přenesená",K493,0)</f>
        <v>0</v>
      </c>
      <c r="BH493" s="114">
        <f>IF(O493="sníž. přenesená",K493,0)</f>
        <v>0</v>
      </c>
      <c r="BI493" s="114">
        <f>IF(O493="nulová",K493,0)</f>
        <v>0</v>
      </c>
      <c r="BJ493" s="14" t="s">
        <v>87</v>
      </c>
      <c r="BK493" s="114">
        <f>ROUND(P493*H493,2)</f>
        <v>0</v>
      </c>
      <c r="BL493" s="14" t="s">
        <v>152</v>
      </c>
      <c r="BM493" s="194" t="s">
        <v>875</v>
      </c>
    </row>
    <row r="494" spans="1:65" s="2" customFormat="1" ht="19.5">
      <c r="A494" s="33"/>
      <c r="B494" s="34"/>
      <c r="C494" s="35"/>
      <c r="D494" s="195" t="s">
        <v>149</v>
      </c>
      <c r="E494" s="35"/>
      <c r="F494" s="196" t="s">
        <v>874</v>
      </c>
      <c r="G494" s="35"/>
      <c r="H494" s="35"/>
      <c r="I494" s="166"/>
      <c r="J494" s="166"/>
      <c r="K494" s="35"/>
      <c r="L494" s="35"/>
      <c r="M494" s="36"/>
      <c r="N494" s="197"/>
      <c r="O494" s="198"/>
      <c r="P494" s="70"/>
      <c r="Q494" s="70"/>
      <c r="R494" s="70"/>
      <c r="S494" s="70"/>
      <c r="T494" s="70"/>
      <c r="U494" s="70"/>
      <c r="V494" s="70"/>
      <c r="W494" s="70"/>
      <c r="X494" s="70"/>
      <c r="Y494" s="71"/>
      <c r="Z494" s="33"/>
      <c r="AA494" s="33"/>
      <c r="AB494" s="33"/>
      <c r="AC494" s="33"/>
      <c r="AD494" s="33"/>
      <c r="AE494" s="33"/>
      <c r="AT494" s="14" t="s">
        <v>149</v>
      </c>
      <c r="AU494" s="14" t="s">
        <v>79</v>
      </c>
    </row>
    <row r="495" spans="1:65" s="2" customFormat="1" ht="24.2" customHeight="1">
      <c r="A495" s="33"/>
      <c r="B495" s="34"/>
      <c r="C495" s="180" t="s">
        <v>876</v>
      </c>
      <c r="D495" s="180" t="s">
        <v>140</v>
      </c>
      <c r="E495" s="181" t="s">
        <v>877</v>
      </c>
      <c r="F495" s="182" t="s">
        <v>878</v>
      </c>
      <c r="G495" s="183" t="s">
        <v>143</v>
      </c>
      <c r="H495" s="184">
        <v>1</v>
      </c>
      <c r="I495" s="185"/>
      <c r="J495" s="186"/>
      <c r="K495" s="187">
        <f>ROUND(P495*H495,2)</f>
        <v>0</v>
      </c>
      <c r="L495" s="182" t="s">
        <v>144</v>
      </c>
      <c r="M495" s="188"/>
      <c r="N495" s="189" t="s">
        <v>1</v>
      </c>
      <c r="O495" s="190" t="s">
        <v>42</v>
      </c>
      <c r="P495" s="191">
        <f>I495+J495</f>
        <v>0</v>
      </c>
      <c r="Q495" s="191">
        <f>ROUND(I495*H495,2)</f>
        <v>0</v>
      </c>
      <c r="R495" s="191">
        <f>ROUND(J495*H495,2)</f>
        <v>0</v>
      </c>
      <c r="S495" s="70"/>
      <c r="T495" s="192">
        <f>S495*H495</f>
        <v>0</v>
      </c>
      <c r="U495" s="192">
        <v>0</v>
      </c>
      <c r="V495" s="192">
        <f>U495*H495</f>
        <v>0</v>
      </c>
      <c r="W495" s="192">
        <v>0</v>
      </c>
      <c r="X495" s="192">
        <f>W495*H495</f>
        <v>0</v>
      </c>
      <c r="Y495" s="193" t="s">
        <v>1</v>
      </c>
      <c r="Z495" s="33"/>
      <c r="AA495" s="33"/>
      <c r="AB495" s="33"/>
      <c r="AC495" s="33"/>
      <c r="AD495" s="33"/>
      <c r="AE495" s="33"/>
      <c r="AR495" s="194" t="s">
        <v>152</v>
      </c>
      <c r="AT495" s="194" t="s">
        <v>140</v>
      </c>
      <c r="AU495" s="194" t="s">
        <v>79</v>
      </c>
      <c r="AY495" s="14" t="s">
        <v>146</v>
      </c>
      <c r="BE495" s="114">
        <f>IF(O495="základní",K495,0)</f>
        <v>0</v>
      </c>
      <c r="BF495" s="114">
        <f>IF(O495="snížená",K495,0)</f>
        <v>0</v>
      </c>
      <c r="BG495" s="114">
        <f>IF(O495="zákl. přenesená",K495,0)</f>
        <v>0</v>
      </c>
      <c r="BH495" s="114">
        <f>IF(O495="sníž. přenesená",K495,0)</f>
        <v>0</v>
      </c>
      <c r="BI495" s="114">
        <f>IF(O495="nulová",K495,0)</f>
        <v>0</v>
      </c>
      <c r="BJ495" s="14" t="s">
        <v>87</v>
      </c>
      <c r="BK495" s="114">
        <f>ROUND(P495*H495,2)</f>
        <v>0</v>
      </c>
      <c r="BL495" s="14" t="s">
        <v>152</v>
      </c>
      <c r="BM495" s="194" t="s">
        <v>879</v>
      </c>
    </row>
    <row r="496" spans="1:65" s="2" customFormat="1" ht="19.5">
      <c r="A496" s="33"/>
      <c r="B496" s="34"/>
      <c r="C496" s="35"/>
      <c r="D496" s="195" t="s">
        <v>149</v>
      </c>
      <c r="E496" s="35"/>
      <c r="F496" s="196" t="s">
        <v>878</v>
      </c>
      <c r="G496" s="35"/>
      <c r="H496" s="35"/>
      <c r="I496" s="166"/>
      <c r="J496" s="166"/>
      <c r="K496" s="35"/>
      <c r="L496" s="35"/>
      <c r="M496" s="36"/>
      <c r="N496" s="197"/>
      <c r="O496" s="198"/>
      <c r="P496" s="70"/>
      <c r="Q496" s="70"/>
      <c r="R496" s="70"/>
      <c r="S496" s="70"/>
      <c r="T496" s="70"/>
      <c r="U496" s="70"/>
      <c r="V496" s="70"/>
      <c r="W496" s="70"/>
      <c r="X496" s="70"/>
      <c r="Y496" s="71"/>
      <c r="Z496" s="33"/>
      <c r="AA496" s="33"/>
      <c r="AB496" s="33"/>
      <c r="AC496" s="33"/>
      <c r="AD496" s="33"/>
      <c r="AE496" s="33"/>
      <c r="AT496" s="14" t="s">
        <v>149</v>
      </c>
      <c r="AU496" s="14" t="s">
        <v>79</v>
      </c>
    </row>
    <row r="497" spans="1:65" s="2" customFormat="1" ht="24.2" customHeight="1">
      <c r="A497" s="33"/>
      <c r="B497" s="34"/>
      <c r="C497" s="180" t="s">
        <v>880</v>
      </c>
      <c r="D497" s="180" t="s">
        <v>140</v>
      </c>
      <c r="E497" s="181" t="s">
        <v>881</v>
      </c>
      <c r="F497" s="182" t="s">
        <v>882</v>
      </c>
      <c r="G497" s="183" t="s">
        <v>143</v>
      </c>
      <c r="H497" s="184">
        <v>1</v>
      </c>
      <c r="I497" s="185"/>
      <c r="J497" s="186"/>
      <c r="K497" s="187">
        <f>ROUND(P497*H497,2)</f>
        <v>0</v>
      </c>
      <c r="L497" s="182" t="s">
        <v>144</v>
      </c>
      <c r="M497" s="188"/>
      <c r="N497" s="189" t="s">
        <v>1</v>
      </c>
      <c r="O497" s="190" t="s">
        <v>42</v>
      </c>
      <c r="P497" s="191">
        <f>I497+J497</f>
        <v>0</v>
      </c>
      <c r="Q497" s="191">
        <f>ROUND(I497*H497,2)</f>
        <v>0</v>
      </c>
      <c r="R497" s="191">
        <f>ROUND(J497*H497,2)</f>
        <v>0</v>
      </c>
      <c r="S497" s="70"/>
      <c r="T497" s="192">
        <f>S497*H497</f>
        <v>0</v>
      </c>
      <c r="U497" s="192">
        <v>0</v>
      </c>
      <c r="V497" s="192">
        <f>U497*H497</f>
        <v>0</v>
      </c>
      <c r="W497" s="192">
        <v>0</v>
      </c>
      <c r="X497" s="192">
        <f>W497*H497</f>
        <v>0</v>
      </c>
      <c r="Y497" s="193" t="s">
        <v>1</v>
      </c>
      <c r="Z497" s="33"/>
      <c r="AA497" s="33"/>
      <c r="AB497" s="33"/>
      <c r="AC497" s="33"/>
      <c r="AD497" s="33"/>
      <c r="AE497" s="33"/>
      <c r="AR497" s="194" t="s">
        <v>152</v>
      </c>
      <c r="AT497" s="194" t="s">
        <v>140</v>
      </c>
      <c r="AU497" s="194" t="s">
        <v>79</v>
      </c>
      <c r="AY497" s="14" t="s">
        <v>146</v>
      </c>
      <c r="BE497" s="114">
        <f>IF(O497="základní",K497,0)</f>
        <v>0</v>
      </c>
      <c r="BF497" s="114">
        <f>IF(O497="snížená",K497,0)</f>
        <v>0</v>
      </c>
      <c r="BG497" s="114">
        <f>IF(O497="zákl. přenesená",K497,0)</f>
        <v>0</v>
      </c>
      <c r="BH497" s="114">
        <f>IF(O497="sníž. přenesená",K497,0)</f>
        <v>0</v>
      </c>
      <c r="BI497" s="114">
        <f>IF(O497="nulová",K497,0)</f>
        <v>0</v>
      </c>
      <c r="BJ497" s="14" t="s">
        <v>87</v>
      </c>
      <c r="BK497" s="114">
        <f>ROUND(P497*H497,2)</f>
        <v>0</v>
      </c>
      <c r="BL497" s="14" t="s">
        <v>152</v>
      </c>
      <c r="BM497" s="194" t="s">
        <v>883</v>
      </c>
    </row>
    <row r="498" spans="1:65" s="2" customFormat="1" ht="19.5">
      <c r="A498" s="33"/>
      <c r="B498" s="34"/>
      <c r="C498" s="35"/>
      <c r="D498" s="195" t="s">
        <v>149</v>
      </c>
      <c r="E498" s="35"/>
      <c r="F498" s="196" t="s">
        <v>882</v>
      </c>
      <c r="G498" s="35"/>
      <c r="H498" s="35"/>
      <c r="I498" s="166"/>
      <c r="J498" s="166"/>
      <c r="K498" s="35"/>
      <c r="L498" s="35"/>
      <c r="M498" s="36"/>
      <c r="N498" s="197"/>
      <c r="O498" s="198"/>
      <c r="P498" s="70"/>
      <c r="Q498" s="70"/>
      <c r="R498" s="70"/>
      <c r="S498" s="70"/>
      <c r="T498" s="70"/>
      <c r="U498" s="70"/>
      <c r="V498" s="70"/>
      <c r="W498" s="70"/>
      <c r="X498" s="70"/>
      <c r="Y498" s="71"/>
      <c r="Z498" s="33"/>
      <c r="AA498" s="33"/>
      <c r="AB498" s="33"/>
      <c r="AC498" s="33"/>
      <c r="AD498" s="33"/>
      <c r="AE498" s="33"/>
      <c r="AT498" s="14" t="s">
        <v>149</v>
      </c>
      <c r="AU498" s="14" t="s">
        <v>79</v>
      </c>
    </row>
    <row r="499" spans="1:65" s="2" customFormat="1" ht="24.2" customHeight="1">
      <c r="A499" s="33"/>
      <c r="B499" s="34"/>
      <c r="C499" s="180" t="s">
        <v>884</v>
      </c>
      <c r="D499" s="180" t="s">
        <v>140</v>
      </c>
      <c r="E499" s="181" t="s">
        <v>885</v>
      </c>
      <c r="F499" s="182" t="s">
        <v>886</v>
      </c>
      <c r="G499" s="183" t="s">
        <v>143</v>
      </c>
      <c r="H499" s="184">
        <v>1</v>
      </c>
      <c r="I499" s="185"/>
      <c r="J499" s="186"/>
      <c r="K499" s="187">
        <f>ROUND(P499*H499,2)</f>
        <v>0</v>
      </c>
      <c r="L499" s="182" t="s">
        <v>144</v>
      </c>
      <c r="M499" s="188"/>
      <c r="N499" s="189" t="s">
        <v>1</v>
      </c>
      <c r="O499" s="190" t="s">
        <v>42</v>
      </c>
      <c r="P499" s="191">
        <f>I499+J499</f>
        <v>0</v>
      </c>
      <c r="Q499" s="191">
        <f>ROUND(I499*H499,2)</f>
        <v>0</v>
      </c>
      <c r="R499" s="191">
        <f>ROUND(J499*H499,2)</f>
        <v>0</v>
      </c>
      <c r="S499" s="70"/>
      <c r="T499" s="192">
        <f>S499*H499</f>
        <v>0</v>
      </c>
      <c r="U499" s="192">
        <v>0</v>
      </c>
      <c r="V499" s="192">
        <f>U499*H499</f>
        <v>0</v>
      </c>
      <c r="W499" s="192">
        <v>0</v>
      </c>
      <c r="X499" s="192">
        <f>W499*H499</f>
        <v>0</v>
      </c>
      <c r="Y499" s="193" t="s">
        <v>1</v>
      </c>
      <c r="Z499" s="33"/>
      <c r="AA499" s="33"/>
      <c r="AB499" s="33"/>
      <c r="AC499" s="33"/>
      <c r="AD499" s="33"/>
      <c r="AE499" s="33"/>
      <c r="AR499" s="194" t="s">
        <v>152</v>
      </c>
      <c r="AT499" s="194" t="s">
        <v>140</v>
      </c>
      <c r="AU499" s="194" t="s">
        <v>79</v>
      </c>
      <c r="AY499" s="14" t="s">
        <v>146</v>
      </c>
      <c r="BE499" s="114">
        <f>IF(O499="základní",K499,0)</f>
        <v>0</v>
      </c>
      <c r="BF499" s="114">
        <f>IF(O499="snížená",K499,0)</f>
        <v>0</v>
      </c>
      <c r="BG499" s="114">
        <f>IF(O499="zákl. přenesená",K499,0)</f>
        <v>0</v>
      </c>
      <c r="BH499" s="114">
        <f>IF(O499="sníž. přenesená",K499,0)</f>
        <v>0</v>
      </c>
      <c r="BI499" s="114">
        <f>IF(O499="nulová",K499,0)</f>
        <v>0</v>
      </c>
      <c r="BJ499" s="14" t="s">
        <v>87</v>
      </c>
      <c r="BK499" s="114">
        <f>ROUND(P499*H499,2)</f>
        <v>0</v>
      </c>
      <c r="BL499" s="14" t="s">
        <v>152</v>
      </c>
      <c r="BM499" s="194" t="s">
        <v>887</v>
      </c>
    </row>
    <row r="500" spans="1:65" s="2" customFormat="1" ht="11.25">
      <c r="A500" s="33"/>
      <c r="B500" s="34"/>
      <c r="C500" s="35"/>
      <c r="D500" s="195" t="s">
        <v>149</v>
      </c>
      <c r="E500" s="35"/>
      <c r="F500" s="196" t="s">
        <v>886</v>
      </c>
      <c r="G500" s="35"/>
      <c r="H500" s="35"/>
      <c r="I500" s="166"/>
      <c r="J500" s="166"/>
      <c r="K500" s="35"/>
      <c r="L500" s="35"/>
      <c r="M500" s="36"/>
      <c r="N500" s="197"/>
      <c r="O500" s="198"/>
      <c r="P500" s="70"/>
      <c r="Q500" s="70"/>
      <c r="R500" s="70"/>
      <c r="S500" s="70"/>
      <c r="T500" s="70"/>
      <c r="U500" s="70"/>
      <c r="V500" s="70"/>
      <c r="W500" s="70"/>
      <c r="X500" s="70"/>
      <c r="Y500" s="71"/>
      <c r="Z500" s="33"/>
      <c r="AA500" s="33"/>
      <c r="AB500" s="33"/>
      <c r="AC500" s="33"/>
      <c r="AD500" s="33"/>
      <c r="AE500" s="33"/>
      <c r="AT500" s="14" t="s">
        <v>149</v>
      </c>
      <c r="AU500" s="14" t="s">
        <v>79</v>
      </c>
    </row>
    <row r="501" spans="1:65" s="2" customFormat="1" ht="24.2" customHeight="1">
      <c r="A501" s="33"/>
      <c r="B501" s="34"/>
      <c r="C501" s="180" t="s">
        <v>888</v>
      </c>
      <c r="D501" s="180" t="s">
        <v>140</v>
      </c>
      <c r="E501" s="181" t="s">
        <v>889</v>
      </c>
      <c r="F501" s="182" t="s">
        <v>890</v>
      </c>
      <c r="G501" s="183" t="s">
        <v>143</v>
      </c>
      <c r="H501" s="184">
        <v>1</v>
      </c>
      <c r="I501" s="185"/>
      <c r="J501" s="186"/>
      <c r="K501" s="187">
        <f>ROUND(P501*H501,2)</f>
        <v>0</v>
      </c>
      <c r="L501" s="182" t="s">
        <v>144</v>
      </c>
      <c r="M501" s="188"/>
      <c r="N501" s="189" t="s">
        <v>1</v>
      </c>
      <c r="O501" s="190" t="s">
        <v>42</v>
      </c>
      <c r="P501" s="191">
        <f>I501+J501</f>
        <v>0</v>
      </c>
      <c r="Q501" s="191">
        <f>ROUND(I501*H501,2)</f>
        <v>0</v>
      </c>
      <c r="R501" s="191">
        <f>ROUND(J501*H501,2)</f>
        <v>0</v>
      </c>
      <c r="S501" s="70"/>
      <c r="T501" s="192">
        <f>S501*H501</f>
        <v>0</v>
      </c>
      <c r="U501" s="192">
        <v>0</v>
      </c>
      <c r="V501" s="192">
        <f>U501*H501</f>
        <v>0</v>
      </c>
      <c r="W501" s="192">
        <v>0</v>
      </c>
      <c r="X501" s="192">
        <f>W501*H501</f>
        <v>0</v>
      </c>
      <c r="Y501" s="193" t="s">
        <v>1</v>
      </c>
      <c r="Z501" s="33"/>
      <c r="AA501" s="33"/>
      <c r="AB501" s="33"/>
      <c r="AC501" s="33"/>
      <c r="AD501" s="33"/>
      <c r="AE501" s="33"/>
      <c r="AR501" s="194" t="s">
        <v>152</v>
      </c>
      <c r="AT501" s="194" t="s">
        <v>140</v>
      </c>
      <c r="AU501" s="194" t="s">
        <v>79</v>
      </c>
      <c r="AY501" s="14" t="s">
        <v>146</v>
      </c>
      <c r="BE501" s="114">
        <f>IF(O501="základní",K501,0)</f>
        <v>0</v>
      </c>
      <c r="BF501" s="114">
        <f>IF(O501="snížená",K501,0)</f>
        <v>0</v>
      </c>
      <c r="BG501" s="114">
        <f>IF(O501="zákl. přenesená",K501,0)</f>
        <v>0</v>
      </c>
      <c r="BH501" s="114">
        <f>IF(O501="sníž. přenesená",K501,0)</f>
        <v>0</v>
      </c>
      <c r="BI501" s="114">
        <f>IF(O501="nulová",K501,0)</f>
        <v>0</v>
      </c>
      <c r="BJ501" s="14" t="s">
        <v>87</v>
      </c>
      <c r="BK501" s="114">
        <f>ROUND(P501*H501,2)</f>
        <v>0</v>
      </c>
      <c r="BL501" s="14" t="s">
        <v>152</v>
      </c>
      <c r="BM501" s="194" t="s">
        <v>891</v>
      </c>
    </row>
    <row r="502" spans="1:65" s="2" customFormat="1" ht="11.25">
      <c r="A502" s="33"/>
      <c r="B502" s="34"/>
      <c r="C502" s="35"/>
      <c r="D502" s="195" t="s">
        <v>149</v>
      </c>
      <c r="E502" s="35"/>
      <c r="F502" s="196" t="s">
        <v>890</v>
      </c>
      <c r="G502" s="35"/>
      <c r="H502" s="35"/>
      <c r="I502" s="166"/>
      <c r="J502" s="166"/>
      <c r="K502" s="35"/>
      <c r="L502" s="35"/>
      <c r="M502" s="36"/>
      <c r="N502" s="197"/>
      <c r="O502" s="198"/>
      <c r="P502" s="70"/>
      <c r="Q502" s="70"/>
      <c r="R502" s="70"/>
      <c r="S502" s="70"/>
      <c r="T502" s="70"/>
      <c r="U502" s="70"/>
      <c r="V502" s="70"/>
      <c r="W502" s="70"/>
      <c r="X502" s="70"/>
      <c r="Y502" s="71"/>
      <c r="Z502" s="33"/>
      <c r="AA502" s="33"/>
      <c r="AB502" s="33"/>
      <c r="AC502" s="33"/>
      <c r="AD502" s="33"/>
      <c r="AE502" s="33"/>
      <c r="AT502" s="14" t="s">
        <v>149</v>
      </c>
      <c r="AU502" s="14" t="s">
        <v>79</v>
      </c>
    </row>
    <row r="503" spans="1:65" s="2" customFormat="1" ht="24.2" customHeight="1">
      <c r="A503" s="33"/>
      <c r="B503" s="34"/>
      <c r="C503" s="180" t="s">
        <v>892</v>
      </c>
      <c r="D503" s="180" t="s">
        <v>140</v>
      </c>
      <c r="E503" s="181" t="s">
        <v>893</v>
      </c>
      <c r="F503" s="182" t="s">
        <v>894</v>
      </c>
      <c r="G503" s="183" t="s">
        <v>143</v>
      </c>
      <c r="H503" s="184">
        <v>1</v>
      </c>
      <c r="I503" s="185"/>
      <c r="J503" s="186"/>
      <c r="K503" s="187">
        <f>ROUND(P503*H503,2)</f>
        <v>0</v>
      </c>
      <c r="L503" s="182" t="s">
        <v>144</v>
      </c>
      <c r="M503" s="188"/>
      <c r="N503" s="189" t="s">
        <v>1</v>
      </c>
      <c r="O503" s="190" t="s">
        <v>42</v>
      </c>
      <c r="P503" s="191">
        <f>I503+J503</f>
        <v>0</v>
      </c>
      <c r="Q503" s="191">
        <f>ROUND(I503*H503,2)</f>
        <v>0</v>
      </c>
      <c r="R503" s="191">
        <f>ROUND(J503*H503,2)</f>
        <v>0</v>
      </c>
      <c r="S503" s="70"/>
      <c r="T503" s="192">
        <f>S503*H503</f>
        <v>0</v>
      </c>
      <c r="U503" s="192">
        <v>0</v>
      </c>
      <c r="V503" s="192">
        <f>U503*H503</f>
        <v>0</v>
      </c>
      <c r="W503" s="192">
        <v>0</v>
      </c>
      <c r="X503" s="192">
        <f>W503*H503</f>
        <v>0</v>
      </c>
      <c r="Y503" s="193" t="s">
        <v>1</v>
      </c>
      <c r="Z503" s="33"/>
      <c r="AA503" s="33"/>
      <c r="AB503" s="33"/>
      <c r="AC503" s="33"/>
      <c r="AD503" s="33"/>
      <c r="AE503" s="33"/>
      <c r="AR503" s="194" t="s">
        <v>152</v>
      </c>
      <c r="AT503" s="194" t="s">
        <v>140</v>
      </c>
      <c r="AU503" s="194" t="s">
        <v>79</v>
      </c>
      <c r="AY503" s="14" t="s">
        <v>146</v>
      </c>
      <c r="BE503" s="114">
        <f>IF(O503="základní",K503,0)</f>
        <v>0</v>
      </c>
      <c r="BF503" s="114">
        <f>IF(O503="snížená",K503,0)</f>
        <v>0</v>
      </c>
      <c r="BG503" s="114">
        <f>IF(O503="zákl. přenesená",K503,0)</f>
        <v>0</v>
      </c>
      <c r="BH503" s="114">
        <f>IF(O503="sníž. přenesená",K503,0)</f>
        <v>0</v>
      </c>
      <c r="BI503" s="114">
        <f>IF(O503="nulová",K503,0)</f>
        <v>0</v>
      </c>
      <c r="BJ503" s="14" t="s">
        <v>87</v>
      </c>
      <c r="BK503" s="114">
        <f>ROUND(P503*H503,2)</f>
        <v>0</v>
      </c>
      <c r="BL503" s="14" t="s">
        <v>152</v>
      </c>
      <c r="BM503" s="194" t="s">
        <v>895</v>
      </c>
    </row>
    <row r="504" spans="1:65" s="2" customFormat="1" ht="11.25">
      <c r="A504" s="33"/>
      <c r="B504" s="34"/>
      <c r="C504" s="35"/>
      <c r="D504" s="195" t="s">
        <v>149</v>
      </c>
      <c r="E504" s="35"/>
      <c r="F504" s="196" t="s">
        <v>894</v>
      </c>
      <c r="G504" s="35"/>
      <c r="H504" s="35"/>
      <c r="I504" s="166"/>
      <c r="J504" s="166"/>
      <c r="K504" s="35"/>
      <c r="L504" s="35"/>
      <c r="M504" s="36"/>
      <c r="N504" s="197"/>
      <c r="O504" s="198"/>
      <c r="P504" s="70"/>
      <c r="Q504" s="70"/>
      <c r="R504" s="70"/>
      <c r="S504" s="70"/>
      <c r="T504" s="70"/>
      <c r="U504" s="70"/>
      <c r="V504" s="70"/>
      <c r="W504" s="70"/>
      <c r="X504" s="70"/>
      <c r="Y504" s="71"/>
      <c r="Z504" s="33"/>
      <c r="AA504" s="33"/>
      <c r="AB504" s="33"/>
      <c r="AC504" s="33"/>
      <c r="AD504" s="33"/>
      <c r="AE504" s="33"/>
      <c r="AT504" s="14" t="s">
        <v>149</v>
      </c>
      <c r="AU504" s="14" t="s">
        <v>79</v>
      </c>
    </row>
    <row r="505" spans="1:65" s="2" customFormat="1" ht="24.2" customHeight="1">
      <c r="A505" s="33"/>
      <c r="B505" s="34"/>
      <c r="C505" s="180" t="s">
        <v>896</v>
      </c>
      <c r="D505" s="180" t="s">
        <v>140</v>
      </c>
      <c r="E505" s="181" t="s">
        <v>897</v>
      </c>
      <c r="F505" s="182" t="s">
        <v>898</v>
      </c>
      <c r="G505" s="183" t="s">
        <v>143</v>
      </c>
      <c r="H505" s="184">
        <v>1</v>
      </c>
      <c r="I505" s="185"/>
      <c r="J505" s="186"/>
      <c r="K505" s="187">
        <f>ROUND(P505*H505,2)</f>
        <v>0</v>
      </c>
      <c r="L505" s="182" t="s">
        <v>144</v>
      </c>
      <c r="M505" s="188"/>
      <c r="N505" s="189" t="s">
        <v>1</v>
      </c>
      <c r="O505" s="190" t="s">
        <v>42</v>
      </c>
      <c r="P505" s="191">
        <f>I505+J505</f>
        <v>0</v>
      </c>
      <c r="Q505" s="191">
        <f>ROUND(I505*H505,2)</f>
        <v>0</v>
      </c>
      <c r="R505" s="191">
        <f>ROUND(J505*H505,2)</f>
        <v>0</v>
      </c>
      <c r="S505" s="70"/>
      <c r="T505" s="192">
        <f>S505*H505</f>
        <v>0</v>
      </c>
      <c r="U505" s="192">
        <v>0</v>
      </c>
      <c r="V505" s="192">
        <f>U505*H505</f>
        <v>0</v>
      </c>
      <c r="W505" s="192">
        <v>0</v>
      </c>
      <c r="X505" s="192">
        <f>W505*H505</f>
        <v>0</v>
      </c>
      <c r="Y505" s="193" t="s">
        <v>1</v>
      </c>
      <c r="Z505" s="33"/>
      <c r="AA505" s="33"/>
      <c r="AB505" s="33"/>
      <c r="AC505" s="33"/>
      <c r="AD505" s="33"/>
      <c r="AE505" s="33"/>
      <c r="AR505" s="194" t="s">
        <v>152</v>
      </c>
      <c r="AT505" s="194" t="s">
        <v>140</v>
      </c>
      <c r="AU505" s="194" t="s">
        <v>79</v>
      </c>
      <c r="AY505" s="14" t="s">
        <v>146</v>
      </c>
      <c r="BE505" s="114">
        <f>IF(O505="základní",K505,0)</f>
        <v>0</v>
      </c>
      <c r="BF505" s="114">
        <f>IF(O505="snížená",K505,0)</f>
        <v>0</v>
      </c>
      <c r="BG505" s="114">
        <f>IF(O505="zákl. přenesená",K505,0)</f>
        <v>0</v>
      </c>
      <c r="BH505" s="114">
        <f>IF(O505="sníž. přenesená",K505,0)</f>
        <v>0</v>
      </c>
      <c r="BI505" s="114">
        <f>IF(O505="nulová",K505,0)</f>
        <v>0</v>
      </c>
      <c r="BJ505" s="14" t="s">
        <v>87</v>
      </c>
      <c r="BK505" s="114">
        <f>ROUND(P505*H505,2)</f>
        <v>0</v>
      </c>
      <c r="BL505" s="14" t="s">
        <v>152</v>
      </c>
      <c r="BM505" s="194" t="s">
        <v>899</v>
      </c>
    </row>
    <row r="506" spans="1:65" s="2" customFormat="1" ht="11.25">
      <c r="A506" s="33"/>
      <c r="B506" s="34"/>
      <c r="C506" s="35"/>
      <c r="D506" s="195" t="s">
        <v>149</v>
      </c>
      <c r="E506" s="35"/>
      <c r="F506" s="196" t="s">
        <v>898</v>
      </c>
      <c r="G506" s="35"/>
      <c r="H506" s="35"/>
      <c r="I506" s="166"/>
      <c r="J506" s="166"/>
      <c r="K506" s="35"/>
      <c r="L506" s="35"/>
      <c r="M506" s="36"/>
      <c r="N506" s="197"/>
      <c r="O506" s="198"/>
      <c r="P506" s="70"/>
      <c r="Q506" s="70"/>
      <c r="R506" s="70"/>
      <c r="S506" s="70"/>
      <c r="T506" s="70"/>
      <c r="U506" s="70"/>
      <c r="V506" s="70"/>
      <c r="W506" s="70"/>
      <c r="X506" s="70"/>
      <c r="Y506" s="71"/>
      <c r="Z506" s="33"/>
      <c r="AA506" s="33"/>
      <c r="AB506" s="33"/>
      <c r="AC506" s="33"/>
      <c r="AD506" s="33"/>
      <c r="AE506" s="33"/>
      <c r="AT506" s="14" t="s">
        <v>149</v>
      </c>
      <c r="AU506" s="14" t="s">
        <v>79</v>
      </c>
    </row>
    <row r="507" spans="1:65" s="2" customFormat="1" ht="24.2" customHeight="1">
      <c r="A507" s="33"/>
      <c r="B507" s="34"/>
      <c r="C507" s="180" t="s">
        <v>900</v>
      </c>
      <c r="D507" s="180" t="s">
        <v>140</v>
      </c>
      <c r="E507" s="181" t="s">
        <v>901</v>
      </c>
      <c r="F507" s="182" t="s">
        <v>902</v>
      </c>
      <c r="G507" s="183" t="s">
        <v>143</v>
      </c>
      <c r="H507" s="184">
        <v>1</v>
      </c>
      <c r="I507" s="185"/>
      <c r="J507" s="186"/>
      <c r="K507" s="187">
        <f>ROUND(P507*H507,2)</f>
        <v>0</v>
      </c>
      <c r="L507" s="182" t="s">
        <v>144</v>
      </c>
      <c r="M507" s="188"/>
      <c r="N507" s="189" t="s">
        <v>1</v>
      </c>
      <c r="O507" s="190" t="s">
        <v>42</v>
      </c>
      <c r="P507" s="191">
        <f>I507+J507</f>
        <v>0</v>
      </c>
      <c r="Q507" s="191">
        <f>ROUND(I507*H507,2)</f>
        <v>0</v>
      </c>
      <c r="R507" s="191">
        <f>ROUND(J507*H507,2)</f>
        <v>0</v>
      </c>
      <c r="S507" s="70"/>
      <c r="T507" s="192">
        <f>S507*H507</f>
        <v>0</v>
      </c>
      <c r="U507" s="192">
        <v>0</v>
      </c>
      <c r="V507" s="192">
        <f>U507*H507</f>
        <v>0</v>
      </c>
      <c r="W507" s="192">
        <v>0</v>
      </c>
      <c r="X507" s="192">
        <f>W507*H507</f>
        <v>0</v>
      </c>
      <c r="Y507" s="193" t="s">
        <v>1</v>
      </c>
      <c r="Z507" s="33"/>
      <c r="AA507" s="33"/>
      <c r="AB507" s="33"/>
      <c r="AC507" s="33"/>
      <c r="AD507" s="33"/>
      <c r="AE507" s="33"/>
      <c r="AR507" s="194" t="s">
        <v>152</v>
      </c>
      <c r="AT507" s="194" t="s">
        <v>140</v>
      </c>
      <c r="AU507" s="194" t="s">
        <v>79</v>
      </c>
      <c r="AY507" s="14" t="s">
        <v>146</v>
      </c>
      <c r="BE507" s="114">
        <f>IF(O507="základní",K507,0)</f>
        <v>0</v>
      </c>
      <c r="BF507" s="114">
        <f>IF(O507="snížená",K507,0)</f>
        <v>0</v>
      </c>
      <c r="BG507" s="114">
        <f>IF(O507="zákl. přenesená",K507,0)</f>
        <v>0</v>
      </c>
      <c r="BH507" s="114">
        <f>IF(O507="sníž. přenesená",K507,0)</f>
        <v>0</v>
      </c>
      <c r="BI507" s="114">
        <f>IF(O507="nulová",K507,0)</f>
        <v>0</v>
      </c>
      <c r="BJ507" s="14" t="s">
        <v>87</v>
      </c>
      <c r="BK507" s="114">
        <f>ROUND(P507*H507,2)</f>
        <v>0</v>
      </c>
      <c r="BL507" s="14" t="s">
        <v>152</v>
      </c>
      <c r="BM507" s="194" t="s">
        <v>903</v>
      </c>
    </row>
    <row r="508" spans="1:65" s="2" customFormat="1" ht="11.25">
      <c r="A508" s="33"/>
      <c r="B508" s="34"/>
      <c r="C508" s="35"/>
      <c r="D508" s="195" t="s">
        <v>149</v>
      </c>
      <c r="E508" s="35"/>
      <c r="F508" s="196" t="s">
        <v>902</v>
      </c>
      <c r="G508" s="35"/>
      <c r="H508" s="35"/>
      <c r="I508" s="166"/>
      <c r="J508" s="166"/>
      <c r="K508" s="35"/>
      <c r="L508" s="35"/>
      <c r="M508" s="36"/>
      <c r="N508" s="197"/>
      <c r="O508" s="198"/>
      <c r="P508" s="70"/>
      <c r="Q508" s="70"/>
      <c r="R508" s="70"/>
      <c r="S508" s="70"/>
      <c r="T508" s="70"/>
      <c r="U508" s="70"/>
      <c r="V508" s="70"/>
      <c r="W508" s="70"/>
      <c r="X508" s="70"/>
      <c r="Y508" s="71"/>
      <c r="Z508" s="33"/>
      <c r="AA508" s="33"/>
      <c r="AB508" s="33"/>
      <c r="AC508" s="33"/>
      <c r="AD508" s="33"/>
      <c r="AE508" s="33"/>
      <c r="AT508" s="14" t="s">
        <v>149</v>
      </c>
      <c r="AU508" s="14" t="s">
        <v>79</v>
      </c>
    </row>
    <row r="509" spans="1:65" s="2" customFormat="1" ht="24.2" customHeight="1">
      <c r="A509" s="33"/>
      <c r="B509" s="34"/>
      <c r="C509" s="180" t="s">
        <v>904</v>
      </c>
      <c r="D509" s="180" t="s">
        <v>140</v>
      </c>
      <c r="E509" s="181" t="s">
        <v>905</v>
      </c>
      <c r="F509" s="182" t="s">
        <v>906</v>
      </c>
      <c r="G509" s="183" t="s">
        <v>143</v>
      </c>
      <c r="H509" s="184">
        <v>1</v>
      </c>
      <c r="I509" s="185"/>
      <c r="J509" s="186"/>
      <c r="K509" s="187">
        <f>ROUND(P509*H509,2)</f>
        <v>0</v>
      </c>
      <c r="L509" s="182" t="s">
        <v>144</v>
      </c>
      <c r="M509" s="188"/>
      <c r="N509" s="189" t="s">
        <v>1</v>
      </c>
      <c r="O509" s="190" t="s">
        <v>42</v>
      </c>
      <c r="P509" s="191">
        <f>I509+J509</f>
        <v>0</v>
      </c>
      <c r="Q509" s="191">
        <f>ROUND(I509*H509,2)</f>
        <v>0</v>
      </c>
      <c r="R509" s="191">
        <f>ROUND(J509*H509,2)</f>
        <v>0</v>
      </c>
      <c r="S509" s="70"/>
      <c r="T509" s="192">
        <f>S509*H509</f>
        <v>0</v>
      </c>
      <c r="U509" s="192">
        <v>0</v>
      </c>
      <c r="V509" s="192">
        <f>U509*H509</f>
        <v>0</v>
      </c>
      <c r="W509" s="192">
        <v>0</v>
      </c>
      <c r="X509" s="192">
        <f>W509*H509</f>
        <v>0</v>
      </c>
      <c r="Y509" s="193" t="s">
        <v>1</v>
      </c>
      <c r="Z509" s="33"/>
      <c r="AA509" s="33"/>
      <c r="AB509" s="33"/>
      <c r="AC509" s="33"/>
      <c r="AD509" s="33"/>
      <c r="AE509" s="33"/>
      <c r="AR509" s="194" t="s">
        <v>152</v>
      </c>
      <c r="AT509" s="194" t="s">
        <v>140</v>
      </c>
      <c r="AU509" s="194" t="s">
        <v>79</v>
      </c>
      <c r="AY509" s="14" t="s">
        <v>146</v>
      </c>
      <c r="BE509" s="114">
        <f>IF(O509="základní",K509,0)</f>
        <v>0</v>
      </c>
      <c r="BF509" s="114">
        <f>IF(O509="snížená",K509,0)</f>
        <v>0</v>
      </c>
      <c r="BG509" s="114">
        <f>IF(O509="zákl. přenesená",K509,0)</f>
        <v>0</v>
      </c>
      <c r="BH509" s="114">
        <f>IF(O509="sníž. přenesená",K509,0)</f>
        <v>0</v>
      </c>
      <c r="BI509" s="114">
        <f>IF(O509="nulová",K509,0)</f>
        <v>0</v>
      </c>
      <c r="BJ509" s="14" t="s">
        <v>87</v>
      </c>
      <c r="BK509" s="114">
        <f>ROUND(P509*H509,2)</f>
        <v>0</v>
      </c>
      <c r="BL509" s="14" t="s">
        <v>152</v>
      </c>
      <c r="BM509" s="194" t="s">
        <v>907</v>
      </c>
    </row>
    <row r="510" spans="1:65" s="2" customFormat="1" ht="11.25">
      <c r="A510" s="33"/>
      <c r="B510" s="34"/>
      <c r="C510" s="35"/>
      <c r="D510" s="195" t="s">
        <v>149</v>
      </c>
      <c r="E510" s="35"/>
      <c r="F510" s="196" t="s">
        <v>906</v>
      </c>
      <c r="G510" s="35"/>
      <c r="H510" s="35"/>
      <c r="I510" s="166"/>
      <c r="J510" s="166"/>
      <c r="K510" s="35"/>
      <c r="L510" s="35"/>
      <c r="M510" s="36"/>
      <c r="N510" s="197"/>
      <c r="O510" s="198"/>
      <c r="P510" s="70"/>
      <c r="Q510" s="70"/>
      <c r="R510" s="70"/>
      <c r="S510" s="70"/>
      <c r="T510" s="70"/>
      <c r="U510" s="70"/>
      <c r="V510" s="70"/>
      <c r="W510" s="70"/>
      <c r="X510" s="70"/>
      <c r="Y510" s="71"/>
      <c r="Z510" s="33"/>
      <c r="AA510" s="33"/>
      <c r="AB510" s="33"/>
      <c r="AC510" s="33"/>
      <c r="AD510" s="33"/>
      <c r="AE510" s="33"/>
      <c r="AT510" s="14" t="s">
        <v>149</v>
      </c>
      <c r="AU510" s="14" t="s">
        <v>79</v>
      </c>
    </row>
    <row r="511" spans="1:65" s="2" customFormat="1" ht="24.2" customHeight="1">
      <c r="A511" s="33"/>
      <c r="B511" s="34"/>
      <c r="C511" s="180" t="s">
        <v>908</v>
      </c>
      <c r="D511" s="180" t="s">
        <v>140</v>
      </c>
      <c r="E511" s="181" t="s">
        <v>909</v>
      </c>
      <c r="F511" s="182" t="s">
        <v>910</v>
      </c>
      <c r="G511" s="183" t="s">
        <v>143</v>
      </c>
      <c r="H511" s="184">
        <v>1</v>
      </c>
      <c r="I511" s="185"/>
      <c r="J511" s="186"/>
      <c r="K511" s="187">
        <f>ROUND(P511*H511,2)</f>
        <v>0</v>
      </c>
      <c r="L511" s="182" t="s">
        <v>144</v>
      </c>
      <c r="M511" s="188"/>
      <c r="N511" s="189" t="s">
        <v>1</v>
      </c>
      <c r="O511" s="190" t="s">
        <v>42</v>
      </c>
      <c r="P511" s="191">
        <f>I511+J511</f>
        <v>0</v>
      </c>
      <c r="Q511" s="191">
        <f>ROUND(I511*H511,2)</f>
        <v>0</v>
      </c>
      <c r="R511" s="191">
        <f>ROUND(J511*H511,2)</f>
        <v>0</v>
      </c>
      <c r="S511" s="70"/>
      <c r="T511" s="192">
        <f>S511*H511</f>
        <v>0</v>
      </c>
      <c r="U511" s="192">
        <v>0</v>
      </c>
      <c r="V511" s="192">
        <f>U511*H511</f>
        <v>0</v>
      </c>
      <c r="W511" s="192">
        <v>0</v>
      </c>
      <c r="X511" s="192">
        <f>W511*H511</f>
        <v>0</v>
      </c>
      <c r="Y511" s="193" t="s">
        <v>1</v>
      </c>
      <c r="Z511" s="33"/>
      <c r="AA511" s="33"/>
      <c r="AB511" s="33"/>
      <c r="AC511" s="33"/>
      <c r="AD511" s="33"/>
      <c r="AE511" s="33"/>
      <c r="AR511" s="194" t="s">
        <v>152</v>
      </c>
      <c r="AT511" s="194" t="s">
        <v>140</v>
      </c>
      <c r="AU511" s="194" t="s">
        <v>79</v>
      </c>
      <c r="AY511" s="14" t="s">
        <v>146</v>
      </c>
      <c r="BE511" s="114">
        <f>IF(O511="základní",K511,0)</f>
        <v>0</v>
      </c>
      <c r="BF511" s="114">
        <f>IF(O511="snížená",K511,0)</f>
        <v>0</v>
      </c>
      <c r="BG511" s="114">
        <f>IF(O511="zákl. přenesená",K511,0)</f>
        <v>0</v>
      </c>
      <c r="BH511" s="114">
        <f>IF(O511="sníž. přenesená",K511,0)</f>
        <v>0</v>
      </c>
      <c r="BI511" s="114">
        <f>IF(O511="nulová",K511,0)</f>
        <v>0</v>
      </c>
      <c r="BJ511" s="14" t="s">
        <v>87</v>
      </c>
      <c r="BK511" s="114">
        <f>ROUND(P511*H511,2)</f>
        <v>0</v>
      </c>
      <c r="BL511" s="14" t="s">
        <v>152</v>
      </c>
      <c r="BM511" s="194" t="s">
        <v>911</v>
      </c>
    </row>
    <row r="512" spans="1:65" s="2" customFormat="1" ht="11.25">
      <c r="A512" s="33"/>
      <c r="B512" s="34"/>
      <c r="C512" s="35"/>
      <c r="D512" s="195" t="s">
        <v>149</v>
      </c>
      <c r="E512" s="35"/>
      <c r="F512" s="196" t="s">
        <v>910</v>
      </c>
      <c r="G512" s="35"/>
      <c r="H512" s="35"/>
      <c r="I512" s="166"/>
      <c r="J512" s="166"/>
      <c r="K512" s="35"/>
      <c r="L512" s="35"/>
      <c r="M512" s="36"/>
      <c r="N512" s="197"/>
      <c r="O512" s="198"/>
      <c r="P512" s="70"/>
      <c r="Q512" s="70"/>
      <c r="R512" s="70"/>
      <c r="S512" s="70"/>
      <c r="T512" s="70"/>
      <c r="U512" s="70"/>
      <c r="V512" s="70"/>
      <c r="W512" s="70"/>
      <c r="X512" s="70"/>
      <c r="Y512" s="71"/>
      <c r="Z512" s="33"/>
      <c r="AA512" s="33"/>
      <c r="AB512" s="33"/>
      <c r="AC512" s="33"/>
      <c r="AD512" s="33"/>
      <c r="AE512" s="33"/>
      <c r="AT512" s="14" t="s">
        <v>149</v>
      </c>
      <c r="AU512" s="14" t="s">
        <v>79</v>
      </c>
    </row>
    <row r="513" spans="1:65" s="2" customFormat="1" ht="24.2" customHeight="1">
      <c r="A513" s="33"/>
      <c r="B513" s="34"/>
      <c r="C513" s="180" t="s">
        <v>912</v>
      </c>
      <c r="D513" s="180" t="s">
        <v>140</v>
      </c>
      <c r="E513" s="181" t="s">
        <v>913</v>
      </c>
      <c r="F513" s="182" t="s">
        <v>914</v>
      </c>
      <c r="G513" s="183" t="s">
        <v>143</v>
      </c>
      <c r="H513" s="184">
        <v>1</v>
      </c>
      <c r="I513" s="185"/>
      <c r="J513" s="186"/>
      <c r="K513" s="187">
        <f>ROUND(P513*H513,2)</f>
        <v>0</v>
      </c>
      <c r="L513" s="182" t="s">
        <v>144</v>
      </c>
      <c r="M513" s="188"/>
      <c r="N513" s="189" t="s">
        <v>1</v>
      </c>
      <c r="O513" s="190" t="s">
        <v>42</v>
      </c>
      <c r="P513" s="191">
        <f>I513+J513</f>
        <v>0</v>
      </c>
      <c r="Q513" s="191">
        <f>ROUND(I513*H513,2)</f>
        <v>0</v>
      </c>
      <c r="R513" s="191">
        <f>ROUND(J513*H513,2)</f>
        <v>0</v>
      </c>
      <c r="S513" s="70"/>
      <c r="T513" s="192">
        <f>S513*H513</f>
        <v>0</v>
      </c>
      <c r="U513" s="192">
        <v>0</v>
      </c>
      <c r="V513" s="192">
        <f>U513*H513</f>
        <v>0</v>
      </c>
      <c r="W513" s="192">
        <v>0</v>
      </c>
      <c r="X513" s="192">
        <f>W513*H513</f>
        <v>0</v>
      </c>
      <c r="Y513" s="193" t="s">
        <v>1</v>
      </c>
      <c r="Z513" s="33"/>
      <c r="AA513" s="33"/>
      <c r="AB513" s="33"/>
      <c r="AC513" s="33"/>
      <c r="AD513" s="33"/>
      <c r="AE513" s="33"/>
      <c r="AR513" s="194" t="s">
        <v>152</v>
      </c>
      <c r="AT513" s="194" t="s">
        <v>140</v>
      </c>
      <c r="AU513" s="194" t="s">
        <v>79</v>
      </c>
      <c r="AY513" s="14" t="s">
        <v>146</v>
      </c>
      <c r="BE513" s="114">
        <f>IF(O513="základní",K513,0)</f>
        <v>0</v>
      </c>
      <c r="BF513" s="114">
        <f>IF(O513="snížená",K513,0)</f>
        <v>0</v>
      </c>
      <c r="BG513" s="114">
        <f>IF(O513="zákl. přenesená",K513,0)</f>
        <v>0</v>
      </c>
      <c r="BH513" s="114">
        <f>IF(O513="sníž. přenesená",K513,0)</f>
        <v>0</v>
      </c>
      <c r="BI513" s="114">
        <f>IF(O513="nulová",K513,0)</f>
        <v>0</v>
      </c>
      <c r="BJ513" s="14" t="s">
        <v>87</v>
      </c>
      <c r="BK513" s="114">
        <f>ROUND(P513*H513,2)</f>
        <v>0</v>
      </c>
      <c r="BL513" s="14" t="s">
        <v>152</v>
      </c>
      <c r="BM513" s="194" t="s">
        <v>915</v>
      </c>
    </row>
    <row r="514" spans="1:65" s="2" customFormat="1" ht="11.25">
      <c r="A514" s="33"/>
      <c r="B514" s="34"/>
      <c r="C514" s="35"/>
      <c r="D514" s="195" t="s">
        <v>149</v>
      </c>
      <c r="E514" s="35"/>
      <c r="F514" s="196" t="s">
        <v>914</v>
      </c>
      <c r="G514" s="35"/>
      <c r="H514" s="35"/>
      <c r="I514" s="166"/>
      <c r="J514" s="166"/>
      <c r="K514" s="35"/>
      <c r="L514" s="35"/>
      <c r="M514" s="36"/>
      <c r="N514" s="197"/>
      <c r="O514" s="198"/>
      <c r="P514" s="70"/>
      <c r="Q514" s="70"/>
      <c r="R514" s="70"/>
      <c r="S514" s="70"/>
      <c r="T514" s="70"/>
      <c r="U514" s="70"/>
      <c r="V514" s="70"/>
      <c r="W514" s="70"/>
      <c r="X514" s="70"/>
      <c r="Y514" s="71"/>
      <c r="Z514" s="33"/>
      <c r="AA514" s="33"/>
      <c r="AB514" s="33"/>
      <c r="AC514" s="33"/>
      <c r="AD514" s="33"/>
      <c r="AE514" s="33"/>
      <c r="AT514" s="14" t="s">
        <v>149</v>
      </c>
      <c r="AU514" s="14" t="s">
        <v>79</v>
      </c>
    </row>
    <row r="515" spans="1:65" s="2" customFormat="1" ht="24.2" customHeight="1">
      <c r="A515" s="33"/>
      <c r="B515" s="34"/>
      <c r="C515" s="180" t="s">
        <v>916</v>
      </c>
      <c r="D515" s="180" t="s">
        <v>140</v>
      </c>
      <c r="E515" s="181" t="s">
        <v>917</v>
      </c>
      <c r="F515" s="182" t="s">
        <v>918</v>
      </c>
      <c r="G515" s="183" t="s">
        <v>143</v>
      </c>
      <c r="H515" s="184">
        <v>1</v>
      </c>
      <c r="I515" s="185"/>
      <c r="J515" s="186"/>
      <c r="K515" s="187">
        <f>ROUND(P515*H515,2)</f>
        <v>0</v>
      </c>
      <c r="L515" s="182" t="s">
        <v>144</v>
      </c>
      <c r="M515" s="188"/>
      <c r="N515" s="189" t="s">
        <v>1</v>
      </c>
      <c r="O515" s="190" t="s">
        <v>42</v>
      </c>
      <c r="P515" s="191">
        <f>I515+J515</f>
        <v>0</v>
      </c>
      <c r="Q515" s="191">
        <f>ROUND(I515*H515,2)</f>
        <v>0</v>
      </c>
      <c r="R515" s="191">
        <f>ROUND(J515*H515,2)</f>
        <v>0</v>
      </c>
      <c r="S515" s="70"/>
      <c r="T515" s="192">
        <f>S515*H515</f>
        <v>0</v>
      </c>
      <c r="U515" s="192">
        <v>0</v>
      </c>
      <c r="V515" s="192">
        <f>U515*H515</f>
        <v>0</v>
      </c>
      <c r="W515" s="192">
        <v>0</v>
      </c>
      <c r="X515" s="192">
        <f>W515*H515</f>
        <v>0</v>
      </c>
      <c r="Y515" s="193" t="s">
        <v>1</v>
      </c>
      <c r="Z515" s="33"/>
      <c r="AA515" s="33"/>
      <c r="AB515" s="33"/>
      <c r="AC515" s="33"/>
      <c r="AD515" s="33"/>
      <c r="AE515" s="33"/>
      <c r="AR515" s="194" t="s">
        <v>152</v>
      </c>
      <c r="AT515" s="194" t="s">
        <v>140</v>
      </c>
      <c r="AU515" s="194" t="s">
        <v>79</v>
      </c>
      <c r="AY515" s="14" t="s">
        <v>146</v>
      </c>
      <c r="BE515" s="114">
        <f>IF(O515="základní",K515,0)</f>
        <v>0</v>
      </c>
      <c r="BF515" s="114">
        <f>IF(O515="snížená",K515,0)</f>
        <v>0</v>
      </c>
      <c r="BG515" s="114">
        <f>IF(O515="zákl. přenesená",K515,0)</f>
        <v>0</v>
      </c>
      <c r="BH515" s="114">
        <f>IF(O515="sníž. přenesená",K515,0)</f>
        <v>0</v>
      </c>
      <c r="BI515" s="114">
        <f>IF(O515="nulová",K515,0)</f>
        <v>0</v>
      </c>
      <c r="BJ515" s="14" t="s">
        <v>87</v>
      </c>
      <c r="BK515" s="114">
        <f>ROUND(P515*H515,2)</f>
        <v>0</v>
      </c>
      <c r="BL515" s="14" t="s">
        <v>152</v>
      </c>
      <c r="BM515" s="194" t="s">
        <v>919</v>
      </c>
    </row>
    <row r="516" spans="1:65" s="2" customFormat="1" ht="19.5">
      <c r="A516" s="33"/>
      <c r="B516" s="34"/>
      <c r="C516" s="35"/>
      <c r="D516" s="195" t="s">
        <v>149</v>
      </c>
      <c r="E516" s="35"/>
      <c r="F516" s="196" t="s">
        <v>918</v>
      </c>
      <c r="G516" s="35"/>
      <c r="H516" s="35"/>
      <c r="I516" s="166"/>
      <c r="J516" s="166"/>
      <c r="K516" s="35"/>
      <c r="L516" s="35"/>
      <c r="M516" s="36"/>
      <c r="N516" s="197"/>
      <c r="O516" s="198"/>
      <c r="P516" s="70"/>
      <c r="Q516" s="70"/>
      <c r="R516" s="70"/>
      <c r="S516" s="70"/>
      <c r="T516" s="70"/>
      <c r="U516" s="70"/>
      <c r="V516" s="70"/>
      <c r="W516" s="70"/>
      <c r="X516" s="70"/>
      <c r="Y516" s="71"/>
      <c r="Z516" s="33"/>
      <c r="AA516" s="33"/>
      <c r="AB516" s="33"/>
      <c r="AC516" s="33"/>
      <c r="AD516" s="33"/>
      <c r="AE516" s="33"/>
      <c r="AT516" s="14" t="s">
        <v>149</v>
      </c>
      <c r="AU516" s="14" t="s">
        <v>79</v>
      </c>
    </row>
    <row r="517" spans="1:65" s="2" customFormat="1" ht="24.2" customHeight="1">
      <c r="A517" s="33"/>
      <c r="B517" s="34"/>
      <c r="C517" s="180" t="s">
        <v>920</v>
      </c>
      <c r="D517" s="180" t="s">
        <v>140</v>
      </c>
      <c r="E517" s="181" t="s">
        <v>921</v>
      </c>
      <c r="F517" s="182" t="s">
        <v>922</v>
      </c>
      <c r="G517" s="183" t="s">
        <v>143</v>
      </c>
      <c r="H517" s="184">
        <v>1</v>
      </c>
      <c r="I517" s="185"/>
      <c r="J517" s="186"/>
      <c r="K517" s="187">
        <f>ROUND(P517*H517,2)</f>
        <v>0</v>
      </c>
      <c r="L517" s="182" t="s">
        <v>144</v>
      </c>
      <c r="M517" s="188"/>
      <c r="N517" s="189" t="s">
        <v>1</v>
      </c>
      <c r="O517" s="190" t="s">
        <v>42</v>
      </c>
      <c r="P517" s="191">
        <f>I517+J517</f>
        <v>0</v>
      </c>
      <c r="Q517" s="191">
        <f>ROUND(I517*H517,2)</f>
        <v>0</v>
      </c>
      <c r="R517" s="191">
        <f>ROUND(J517*H517,2)</f>
        <v>0</v>
      </c>
      <c r="S517" s="70"/>
      <c r="T517" s="192">
        <f>S517*H517</f>
        <v>0</v>
      </c>
      <c r="U517" s="192">
        <v>0</v>
      </c>
      <c r="V517" s="192">
        <f>U517*H517</f>
        <v>0</v>
      </c>
      <c r="W517" s="192">
        <v>0</v>
      </c>
      <c r="X517" s="192">
        <f>W517*H517</f>
        <v>0</v>
      </c>
      <c r="Y517" s="193" t="s">
        <v>1</v>
      </c>
      <c r="Z517" s="33"/>
      <c r="AA517" s="33"/>
      <c r="AB517" s="33"/>
      <c r="AC517" s="33"/>
      <c r="AD517" s="33"/>
      <c r="AE517" s="33"/>
      <c r="AR517" s="194" t="s">
        <v>152</v>
      </c>
      <c r="AT517" s="194" t="s">
        <v>140</v>
      </c>
      <c r="AU517" s="194" t="s">
        <v>79</v>
      </c>
      <c r="AY517" s="14" t="s">
        <v>146</v>
      </c>
      <c r="BE517" s="114">
        <f>IF(O517="základní",K517,0)</f>
        <v>0</v>
      </c>
      <c r="BF517" s="114">
        <f>IF(O517="snížená",K517,0)</f>
        <v>0</v>
      </c>
      <c r="BG517" s="114">
        <f>IF(O517="zákl. přenesená",K517,0)</f>
        <v>0</v>
      </c>
      <c r="BH517" s="114">
        <f>IF(O517="sníž. přenesená",K517,0)</f>
        <v>0</v>
      </c>
      <c r="BI517" s="114">
        <f>IF(O517="nulová",K517,0)</f>
        <v>0</v>
      </c>
      <c r="BJ517" s="14" t="s">
        <v>87</v>
      </c>
      <c r="BK517" s="114">
        <f>ROUND(P517*H517,2)</f>
        <v>0</v>
      </c>
      <c r="BL517" s="14" t="s">
        <v>152</v>
      </c>
      <c r="BM517" s="194" t="s">
        <v>923</v>
      </c>
    </row>
    <row r="518" spans="1:65" s="2" customFormat="1" ht="19.5">
      <c r="A518" s="33"/>
      <c r="B518" s="34"/>
      <c r="C518" s="35"/>
      <c r="D518" s="195" t="s">
        <v>149</v>
      </c>
      <c r="E518" s="35"/>
      <c r="F518" s="196" t="s">
        <v>922</v>
      </c>
      <c r="G518" s="35"/>
      <c r="H518" s="35"/>
      <c r="I518" s="166"/>
      <c r="J518" s="166"/>
      <c r="K518" s="35"/>
      <c r="L518" s="35"/>
      <c r="M518" s="36"/>
      <c r="N518" s="197"/>
      <c r="O518" s="198"/>
      <c r="P518" s="70"/>
      <c r="Q518" s="70"/>
      <c r="R518" s="70"/>
      <c r="S518" s="70"/>
      <c r="T518" s="70"/>
      <c r="U518" s="70"/>
      <c r="V518" s="70"/>
      <c r="W518" s="70"/>
      <c r="X518" s="70"/>
      <c r="Y518" s="71"/>
      <c r="Z518" s="33"/>
      <c r="AA518" s="33"/>
      <c r="AB518" s="33"/>
      <c r="AC518" s="33"/>
      <c r="AD518" s="33"/>
      <c r="AE518" s="33"/>
      <c r="AT518" s="14" t="s">
        <v>149</v>
      </c>
      <c r="AU518" s="14" t="s">
        <v>79</v>
      </c>
    </row>
    <row r="519" spans="1:65" s="2" customFormat="1" ht="24.2" customHeight="1">
      <c r="A519" s="33"/>
      <c r="B519" s="34"/>
      <c r="C519" s="180" t="s">
        <v>924</v>
      </c>
      <c r="D519" s="180" t="s">
        <v>140</v>
      </c>
      <c r="E519" s="181" t="s">
        <v>925</v>
      </c>
      <c r="F519" s="182" t="s">
        <v>926</v>
      </c>
      <c r="G519" s="183" t="s">
        <v>143</v>
      </c>
      <c r="H519" s="184">
        <v>1</v>
      </c>
      <c r="I519" s="185"/>
      <c r="J519" s="186"/>
      <c r="K519" s="187">
        <f>ROUND(P519*H519,2)</f>
        <v>0</v>
      </c>
      <c r="L519" s="182" t="s">
        <v>144</v>
      </c>
      <c r="M519" s="188"/>
      <c r="N519" s="189" t="s">
        <v>1</v>
      </c>
      <c r="O519" s="190" t="s">
        <v>42</v>
      </c>
      <c r="P519" s="191">
        <f>I519+J519</f>
        <v>0</v>
      </c>
      <c r="Q519" s="191">
        <f>ROUND(I519*H519,2)</f>
        <v>0</v>
      </c>
      <c r="R519" s="191">
        <f>ROUND(J519*H519,2)</f>
        <v>0</v>
      </c>
      <c r="S519" s="70"/>
      <c r="T519" s="192">
        <f>S519*H519</f>
        <v>0</v>
      </c>
      <c r="U519" s="192">
        <v>0</v>
      </c>
      <c r="V519" s="192">
        <f>U519*H519</f>
        <v>0</v>
      </c>
      <c r="W519" s="192">
        <v>0</v>
      </c>
      <c r="X519" s="192">
        <f>W519*H519</f>
        <v>0</v>
      </c>
      <c r="Y519" s="193" t="s">
        <v>1</v>
      </c>
      <c r="Z519" s="33"/>
      <c r="AA519" s="33"/>
      <c r="AB519" s="33"/>
      <c r="AC519" s="33"/>
      <c r="AD519" s="33"/>
      <c r="AE519" s="33"/>
      <c r="AR519" s="194" t="s">
        <v>152</v>
      </c>
      <c r="AT519" s="194" t="s">
        <v>140</v>
      </c>
      <c r="AU519" s="194" t="s">
        <v>79</v>
      </c>
      <c r="AY519" s="14" t="s">
        <v>146</v>
      </c>
      <c r="BE519" s="114">
        <f>IF(O519="základní",K519,0)</f>
        <v>0</v>
      </c>
      <c r="BF519" s="114">
        <f>IF(O519="snížená",K519,0)</f>
        <v>0</v>
      </c>
      <c r="BG519" s="114">
        <f>IF(O519="zákl. přenesená",K519,0)</f>
        <v>0</v>
      </c>
      <c r="BH519" s="114">
        <f>IF(O519="sníž. přenesená",K519,0)</f>
        <v>0</v>
      </c>
      <c r="BI519" s="114">
        <f>IF(O519="nulová",K519,0)</f>
        <v>0</v>
      </c>
      <c r="BJ519" s="14" t="s">
        <v>87</v>
      </c>
      <c r="BK519" s="114">
        <f>ROUND(P519*H519,2)</f>
        <v>0</v>
      </c>
      <c r="BL519" s="14" t="s">
        <v>152</v>
      </c>
      <c r="BM519" s="194" t="s">
        <v>927</v>
      </c>
    </row>
    <row r="520" spans="1:65" s="2" customFormat="1" ht="11.25">
      <c r="A520" s="33"/>
      <c r="B520" s="34"/>
      <c r="C520" s="35"/>
      <c r="D520" s="195" t="s">
        <v>149</v>
      </c>
      <c r="E520" s="35"/>
      <c r="F520" s="196" t="s">
        <v>926</v>
      </c>
      <c r="G520" s="35"/>
      <c r="H520" s="35"/>
      <c r="I520" s="166"/>
      <c r="J520" s="166"/>
      <c r="K520" s="35"/>
      <c r="L520" s="35"/>
      <c r="M520" s="36"/>
      <c r="N520" s="197"/>
      <c r="O520" s="198"/>
      <c r="P520" s="70"/>
      <c r="Q520" s="70"/>
      <c r="R520" s="70"/>
      <c r="S520" s="70"/>
      <c r="T520" s="70"/>
      <c r="U520" s="70"/>
      <c r="V520" s="70"/>
      <c r="W520" s="70"/>
      <c r="X520" s="70"/>
      <c r="Y520" s="71"/>
      <c r="Z520" s="33"/>
      <c r="AA520" s="33"/>
      <c r="AB520" s="33"/>
      <c r="AC520" s="33"/>
      <c r="AD520" s="33"/>
      <c r="AE520" s="33"/>
      <c r="AT520" s="14" t="s">
        <v>149</v>
      </c>
      <c r="AU520" s="14" t="s">
        <v>79</v>
      </c>
    </row>
    <row r="521" spans="1:65" s="2" customFormat="1" ht="24.2" customHeight="1">
      <c r="A521" s="33"/>
      <c r="B521" s="34"/>
      <c r="C521" s="180" t="s">
        <v>928</v>
      </c>
      <c r="D521" s="180" t="s">
        <v>140</v>
      </c>
      <c r="E521" s="181" t="s">
        <v>929</v>
      </c>
      <c r="F521" s="182" t="s">
        <v>930</v>
      </c>
      <c r="G521" s="183" t="s">
        <v>143</v>
      </c>
      <c r="H521" s="184">
        <v>1</v>
      </c>
      <c r="I521" s="185"/>
      <c r="J521" s="186"/>
      <c r="K521" s="187">
        <f>ROUND(P521*H521,2)</f>
        <v>0</v>
      </c>
      <c r="L521" s="182" t="s">
        <v>144</v>
      </c>
      <c r="M521" s="188"/>
      <c r="N521" s="189" t="s">
        <v>1</v>
      </c>
      <c r="O521" s="190" t="s">
        <v>42</v>
      </c>
      <c r="P521" s="191">
        <f>I521+J521</f>
        <v>0</v>
      </c>
      <c r="Q521" s="191">
        <f>ROUND(I521*H521,2)</f>
        <v>0</v>
      </c>
      <c r="R521" s="191">
        <f>ROUND(J521*H521,2)</f>
        <v>0</v>
      </c>
      <c r="S521" s="70"/>
      <c r="T521" s="192">
        <f>S521*H521</f>
        <v>0</v>
      </c>
      <c r="U521" s="192">
        <v>0</v>
      </c>
      <c r="V521" s="192">
        <f>U521*H521</f>
        <v>0</v>
      </c>
      <c r="W521" s="192">
        <v>0</v>
      </c>
      <c r="X521" s="192">
        <f>W521*H521</f>
        <v>0</v>
      </c>
      <c r="Y521" s="193" t="s">
        <v>1</v>
      </c>
      <c r="Z521" s="33"/>
      <c r="AA521" s="33"/>
      <c r="AB521" s="33"/>
      <c r="AC521" s="33"/>
      <c r="AD521" s="33"/>
      <c r="AE521" s="33"/>
      <c r="AR521" s="194" t="s">
        <v>152</v>
      </c>
      <c r="AT521" s="194" t="s">
        <v>140</v>
      </c>
      <c r="AU521" s="194" t="s">
        <v>79</v>
      </c>
      <c r="AY521" s="14" t="s">
        <v>146</v>
      </c>
      <c r="BE521" s="114">
        <f>IF(O521="základní",K521,0)</f>
        <v>0</v>
      </c>
      <c r="BF521" s="114">
        <f>IF(O521="snížená",K521,0)</f>
        <v>0</v>
      </c>
      <c r="BG521" s="114">
        <f>IF(O521="zákl. přenesená",K521,0)</f>
        <v>0</v>
      </c>
      <c r="BH521" s="114">
        <f>IF(O521="sníž. přenesená",K521,0)</f>
        <v>0</v>
      </c>
      <c r="BI521" s="114">
        <f>IF(O521="nulová",K521,0)</f>
        <v>0</v>
      </c>
      <c r="BJ521" s="14" t="s">
        <v>87</v>
      </c>
      <c r="BK521" s="114">
        <f>ROUND(P521*H521,2)</f>
        <v>0</v>
      </c>
      <c r="BL521" s="14" t="s">
        <v>152</v>
      </c>
      <c r="BM521" s="194" t="s">
        <v>931</v>
      </c>
    </row>
    <row r="522" spans="1:65" s="2" customFormat="1" ht="19.5">
      <c r="A522" s="33"/>
      <c r="B522" s="34"/>
      <c r="C522" s="35"/>
      <c r="D522" s="195" t="s">
        <v>149</v>
      </c>
      <c r="E522" s="35"/>
      <c r="F522" s="196" t="s">
        <v>930</v>
      </c>
      <c r="G522" s="35"/>
      <c r="H522" s="35"/>
      <c r="I522" s="166"/>
      <c r="J522" s="166"/>
      <c r="K522" s="35"/>
      <c r="L522" s="35"/>
      <c r="M522" s="36"/>
      <c r="N522" s="197"/>
      <c r="O522" s="198"/>
      <c r="P522" s="70"/>
      <c r="Q522" s="70"/>
      <c r="R522" s="70"/>
      <c r="S522" s="70"/>
      <c r="T522" s="70"/>
      <c r="U522" s="70"/>
      <c r="V522" s="70"/>
      <c r="W522" s="70"/>
      <c r="X522" s="70"/>
      <c r="Y522" s="71"/>
      <c r="Z522" s="33"/>
      <c r="AA522" s="33"/>
      <c r="AB522" s="33"/>
      <c r="AC522" s="33"/>
      <c r="AD522" s="33"/>
      <c r="AE522" s="33"/>
      <c r="AT522" s="14" t="s">
        <v>149</v>
      </c>
      <c r="AU522" s="14" t="s">
        <v>79</v>
      </c>
    </row>
    <row r="523" spans="1:65" s="2" customFormat="1" ht="24.2" customHeight="1">
      <c r="A523" s="33"/>
      <c r="B523" s="34"/>
      <c r="C523" s="180" t="s">
        <v>932</v>
      </c>
      <c r="D523" s="180" t="s">
        <v>140</v>
      </c>
      <c r="E523" s="181" t="s">
        <v>933</v>
      </c>
      <c r="F523" s="182" t="s">
        <v>934</v>
      </c>
      <c r="G523" s="183" t="s">
        <v>143</v>
      </c>
      <c r="H523" s="184">
        <v>1</v>
      </c>
      <c r="I523" s="185"/>
      <c r="J523" s="186"/>
      <c r="K523" s="187">
        <f>ROUND(P523*H523,2)</f>
        <v>0</v>
      </c>
      <c r="L523" s="182" t="s">
        <v>144</v>
      </c>
      <c r="M523" s="188"/>
      <c r="N523" s="189" t="s">
        <v>1</v>
      </c>
      <c r="O523" s="190" t="s">
        <v>42</v>
      </c>
      <c r="P523" s="191">
        <f>I523+J523</f>
        <v>0</v>
      </c>
      <c r="Q523" s="191">
        <f>ROUND(I523*H523,2)</f>
        <v>0</v>
      </c>
      <c r="R523" s="191">
        <f>ROUND(J523*H523,2)</f>
        <v>0</v>
      </c>
      <c r="S523" s="70"/>
      <c r="T523" s="192">
        <f>S523*H523</f>
        <v>0</v>
      </c>
      <c r="U523" s="192">
        <v>0</v>
      </c>
      <c r="V523" s="192">
        <f>U523*H523</f>
        <v>0</v>
      </c>
      <c r="W523" s="192">
        <v>0</v>
      </c>
      <c r="X523" s="192">
        <f>W523*H523</f>
        <v>0</v>
      </c>
      <c r="Y523" s="193" t="s">
        <v>1</v>
      </c>
      <c r="Z523" s="33"/>
      <c r="AA523" s="33"/>
      <c r="AB523" s="33"/>
      <c r="AC523" s="33"/>
      <c r="AD523" s="33"/>
      <c r="AE523" s="33"/>
      <c r="AR523" s="194" t="s">
        <v>152</v>
      </c>
      <c r="AT523" s="194" t="s">
        <v>140</v>
      </c>
      <c r="AU523" s="194" t="s">
        <v>79</v>
      </c>
      <c r="AY523" s="14" t="s">
        <v>146</v>
      </c>
      <c r="BE523" s="114">
        <f>IF(O523="základní",K523,0)</f>
        <v>0</v>
      </c>
      <c r="BF523" s="114">
        <f>IF(O523="snížená",K523,0)</f>
        <v>0</v>
      </c>
      <c r="BG523" s="114">
        <f>IF(O523="zákl. přenesená",K523,0)</f>
        <v>0</v>
      </c>
      <c r="BH523" s="114">
        <f>IF(O523="sníž. přenesená",K523,0)</f>
        <v>0</v>
      </c>
      <c r="BI523" s="114">
        <f>IF(O523="nulová",K523,0)</f>
        <v>0</v>
      </c>
      <c r="BJ523" s="14" t="s">
        <v>87</v>
      </c>
      <c r="BK523" s="114">
        <f>ROUND(P523*H523,2)</f>
        <v>0</v>
      </c>
      <c r="BL523" s="14" t="s">
        <v>152</v>
      </c>
      <c r="BM523" s="194" t="s">
        <v>935</v>
      </c>
    </row>
    <row r="524" spans="1:65" s="2" customFormat="1" ht="19.5">
      <c r="A524" s="33"/>
      <c r="B524" s="34"/>
      <c r="C524" s="35"/>
      <c r="D524" s="195" t="s">
        <v>149</v>
      </c>
      <c r="E524" s="35"/>
      <c r="F524" s="196" t="s">
        <v>934</v>
      </c>
      <c r="G524" s="35"/>
      <c r="H524" s="35"/>
      <c r="I524" s="166"/>
      <c r="J524" s="166"/>
      <c r="K524" s="35"/>
      <c r="L524" s="35"/>
      <c r="M524" s="36"/>
      <c r="N524" s="197"/>
      <c r="O524" s="198"/>
      <c r="P524" s="70"/>
      <c r="Q524" s="70"/>
      <c r="R524" s="70"/>
      <c r="S524" s="70"/>
      <c r="T524" s="70"/>
      <c r="U524" s="70"/>
      <c r="V524" s="70"/>
      <c r="W524" s="70"/>
      <c r="X524" s="70"/>
      <c r="Y524" s="71"/>
      <c r="Z524" s="33"/>
      <c r="AA524" s="33"/>
      <c r="AB524" s="33"/>
      <c r="AC524" s="33"/>
      <c r="AD524" s="33"/>
      <c r="AE524" s="33"/>
      <c r="AT524" s="14" t="s">
        <v>149</v>
      </c>
      <c r="AU524" s="14" t="s">
        <v>79</v>
      </c>
    </row>
    <row r="525" spans="1:65" s="2" customFormat="1" ht="24.2" customHeight="1">
      <c r="A525" s="33"/>
      <c r="B525" s="34"/>
      <c r="C525" s="180" t="s">
        <v>936</v>
      </c>
      <c r="D525" s="180" t="s">
        <v>140</v>
      </c>
      <c r="E525" s="181" t="s">
        <v>937</v>
      </c>
      <c r="F525" s="182" t="s">
        <v>938</v>
      </c>
      <c r="G525" s="183" t="s">
        <v>143</v>
      </c>
      <c r="H525" s="184">
        <v>1</v>
      </c>
      <c r="I525" s="185"/>
      <c r="J525" s="186"/>
      <c r="K525" s="187">
        <f>ROUND(P525*H525,2)</f>
        <v>0</v>
      </c>
      <c r="L525" s="182" t="s">
        <v>144</v>
      </c>
      <c r="M525" s="188"/>
      <c r="N525" s="189" t="s">
        <v>1</v>
      </c>
      <c r="O525" s="190" t="s">
        <v>42</v>
      </c>
      <c r="P525" s="191">
        <f>I525+J525</f>
        <v>0</v>
      </c>
      <c r="Q525" s="191">
        <f>ROUND(I525*H525,2)</f>
        <v>0</v>
      </c>
      <c r="R525" s="191">
        <f>ROUND(J525*H525,2)</f>
        <v>0</v>
      </c>
      <c r="S525" s="70"/>
      <c r="T525" s="192">
        <f>S525*H525</f>
        <v>0</v>
      </c>
      <c r="U525" s="192">
        <v>0</v>
      </c>
      <c r="V525" s="192">
        <f>U525*H525</f>
        <v>0</v>
      </c>
      <c r="W525" s="192">
        <v>0</v>
      </c>
      <c r="X525" s="192">
        <f>W525*H525</f>
        <v>0</v>
      </c>
      <c r="Y525" s="193" t="s">
        <v>1</v>
      </c>
      <c r="Z525" s="33"/>
      <c r="AA525" s="33"/>
      <c r="AB525" s="33"/>
      <c r="AC525" s="33"/>
      <c r="AD525" s="33"/>
      <c r="AE525" s="33"/>
      <c r="AR525" s="194" t="s">
        <v>152</v>
      </c>
      <c r="AT525" s="194" t="s">
        <v>140</v>
      </c>
      <c r="AU525" s="194" t="s">
        <v>79</v>
      </c>
      <c r="AY525" s="14" t="s">
        <v>146</v>
      </c>
      <c r="BE525" s="114">
        <f>IF(O525="základní",K525,0)</f>
        <v>0</v>
      </c>
      <c r="BF525" s="114">
        <f>IF(O525="snížená",K525,0)</f>
        <v>0</v>
      </c>
      <c r="BG525" s="114">
        <f>IF(O525="zákl. přenesená",K525,0)</f>
        <v>0</v>
      </c>
      <c r="BH525" s="114">
        <f>IF(O525="sníž. přenesená",K525,0)</f>
        <v>0</v>
      </c>
      <c r="BI525" s="114">
        <f>IF(O525="nulová",K525,0)</f>
        <v>0</v>
      </c>
      <c r="BJ525" s="14" t="s">
        <v>87</v>
      </c>
      <c r="BK525" s="114">
        <f>ROUND(P525*H525,2)</f>
        <v>0</v>
      </c>
      <c r="BL525" s="14" t="s">
        <v>152</v>
      </c>
      <c r="BM525" s="194" t="s">
        <v>939</v>
      </c>
    </row>
    <row r="526" spans="1:65" s="2" customFormat="1" ht="19.5">
      <c r="A526" s="33"/>
      <c r="B526" s="34"/>
      <c r="C526" s="35"/>
      <c r="D526" s="195" t="s">
        <v>149</v>
      </c>
      <c r="E526" s="35"/>
      <c r="F526" s="196" t="s">
        <v>938</v>
      </c>
      <c r="G526" s="35"/>
      <c r="H526" s="35"/>
      <c r="I526" s="166"/>
      <c r="J526" s="166"/>
      <c r="K526" s="35"/>
      <c r="L526" s="35"/>
      <c r="M526" s="36"/>
      <c r="N526" s="197"/>
      <c r="O526" s="198"/>
      <c r="P526" s="70"/>
      <c r="Q526" s="70"/>
      <c r="R526" s="70"/>
      <c r="S526" s="70"/>
      <c r="T526" s="70"/>
      <c r="U526" s="70"/>
      <c r="V526" s="70"/>
      <c r="W526" s="70"/>
      <c r="X526" s="70"/>
      <c r="Y526" s="71"/>
      <c r="Z526" s="33"/>
      <c r="AA526" s="33"/>
      <c r="AB526" s="33"/>
      <c r="AC526" s="33"/>
      <c r="AD526" s="33"/>
      <c r="AE526" s="33"/>
      <c r="AT526" s="14" t="s">
        <v>149</v>
      </c>
      <c r="AU526" s="14" t="s">
        <v>79</v>
      </c>
    </row>
    <row r="527" spans="1:65" s="2" customFormat="1" ht="24.2" customHeight="1">
      <c r="A527" s="33"/>
      <c r="B527" s="34"/>
      <c r="C527" s="180" t="s">
        <v>940</v>
      </c>
      <c r="D527" s="180" t="s">
        <v>140</v>
      </c>
      <c r="E527" s="181" t="s">
        <v>941</v>
      </c>
      <c r="F527" s="182" t="s">
        <v>942</v>
      </c>
      <c r="G527" s="183" t="s">
        <v>143</v>
      </c>
      <c r="H527" s="184">
        <v>1</v>
      </c>
      <c r="I527" s="185"/>
      <c r="J527" s="186"/>
      <c r="K527" s="187">
        <f>ROUND(P527*H527,2)</f>
        <v>0</v>
      </c>
      <c r="L527" s="182" t="s">
        <v>144</v>
      </c>
      <c r="M527" s="188"/>
      <c r="N527" s="189" t="s">
        <v>1</v>
      </c>
      <c r="O527" s="190" t="s">
        <v>42</v>
      </c>
      <c r="P527" s="191">
        <f>I527+J527</f>
        <v>0</v>
      </c>
      <c r="Q527" s="191">
        <f>ROUND(I527*H527,2)</f>
        <v>0</v>
      </c>
      <c r="R527" s="191">
        <f>ROUND(J527*H527,2)</f>
        <v>0</v>
      </c>
      <c r="S527" s="70"/>
      <c r="T527" s="192">
        <f>S527*H527</f>
        <v>0</v>
      </c>
      <c r="U527" s="192">
        <v>0</v>
      </c>
      <c r="V527" s="192">
        <f>U527*H527</f>
        <v>0</v>
      </c>
      <c r="W527" s="192">
        <v>0</v>
      </c>
      <c r="X527" s="192">
        <f>W527*H527</f>
        <v>0</v>
      </c>
      <c r="Y527" s="193" t="s">
        <v>1</v>
      </c>
      <c r="Z527" s="33"/>
      <c r="AA527" s="33"/>
      <c r="AB527" s="33"/>
      <c r="AC527" s="33"/>
      <c r="AD527" s="33"/>
      <c r="AE527" s="33"/>
      <c r="AR527" s="194" t="s">
        <v>152</v>
      </c>
      <c r="AT527" s="194" t="s">
        <v>140</v>
      </c>
      <c r="AU527" s="194" t="s">
        <v>79</v>
      </c>
      <c r="AY527" s="14" t="s">
        <v>146</v>
      </c>
      <c r="BE527" s="114">
        <f>IF(O527="základní",K527,0)</f>
        <v>0</v>
      </c>
      <c r="BF527" s="114">
        <f>IF(O527="snížená",K527,0)</f>
        <v>0</v>
      </c>
      <c r="BG527" s="114">
        <f>IF(O527="zákl. přenesená",K527,0)</f>
        <v>0</v>
      </c>
      <c r="BH527" s="114">
        <f>IF(O527="sníž. přenesená",K527,0)</f>
        <v>0</v>
      </c>
      <c r="BI527" s="114">
        <f>IF(O527="nulová",K527,0)</f>
        <v>0</v>
      </c>
      <c r="BJ527" s="14" t="s">
        <v>87</v>
      </c>
      <c r="BK527" s="114">
        <f>ROUND(P527*H527,2)</f>
        <v>0</v>
      </c>
      <c r="BL527" s="14" t="s">
        <v>152</v>
      </c>
      <c r="BM527" s="194" t="s">
        <v>943</v>
      </c>
    </row>
    <row r="528" spans="1:65" s="2" customFormat="1" ht="19.5">
      <c r="A528" s="33"/>
      <c r="B528" s="34"/>
      <c r="C528" s="35"/>
      <c r="D528" s="195" t="s">
        <v>149</v>
      </c>
      <c r="E528" s="35"/>
      <c r="F528" s="196" t="s">
        <v>942</v>
      </c>
      <c r="G528" s="35"/>
      <c r="H528" s="35"/>
      <c r="I528" s="166"/>
      <c r="J528" s="166"/>
      <c r="K528" s="35"/>
      <c r="L528" s="35"/>
      <c r="M528" s="36"/>
      <c r="N528" s="197"/>
      <c r="O528" s="198"/>
      <c r="P528" s="70"/>
      <c r="Q528" s="70"/>
      <c r="R528" s="70"/>
      <c r="S528" s="70"/>
      <c r="T528" s="70"/>
      <c r="U528" s="70"/>
      <c r="V528" s="70"/>
      <c r="W528" s="70"/>
      <c r="X528" s="70"/>
      <c r="Y528" s="71"/>
      <c r="Z528" s="33"/>
      <c r="AA528" s="33"/>
      <c r="AB528" s="33"/>
      <c r="AC528" s="33"/>
      <c r="AD528" s="33"/>
      <c r="AE528" s="33"/>
      <c r="AT528" s="14" t="s">
        <v>149</v>
      </c>
      <c r="AU528" s="14" t="s">
        <v>79</v>
      </c>
    </row>
    <row r="529" spans="1:65" s="2" customFormat="1" ht="24.2" customHeight="1">
      <c r="A529" s="33"/>
      <c r="B529" s="34"/>
      <c r="C529" s="180" t="s">
        <v>944</v>
      </c>
      <c r="D529" s="180" t="s">
        <v>140</v>
      </c>
      <c r="E529" s="181" t="s">
        <v>945</v>
      </c>
      <c r="F529" s="182" t="s">
        <v>946</v>
      </c>
      <c r="G529" s="183" t="s">
        <v>143</v>
      </c>
      <c r="H529" s="184">
        <v>1</v>
      </c>
      <c r="I529" s="185"/>
      <c r="J529" s="186"/>
      <c r="K529" s="187">
        <f>ROUND(P529*H529,2)</f>
        <v>0</v>
      </c>
      <c r="L529" s="182" t="s">
        <v>144</v>
      </c>
      <c r="M529" s="188"/>
      <c r="N529" s="189" t="s">
        <v>1</v>
      </c>
      <c r="O529" s="190" t="s">
        <v>42</v>
      </c>
      <c r="P529" s="191">
        <f>I529+J529</f>
        <v>0</v>
      </c>
      <c r="Q529" s="191">
        <f>ROUND(I529*H529,2)</f>
        <v>0</v>
      </c>
      <c r="R529" s="191">
        <f>ROUND(J529*H529,2)</f>
        <v>0</v>
      </c>
      <c r="S529" s="70"/>
      <c r="T529" s="192">
        <f>S529*H529</f>
        <v>0</v>
      </c>
      <c r="U529" s="192">
        <v>0</v>
      </c>
      <c r="V529" s="192">
        <f>U529*H529</f>
        <v>0</v>
      </c>
      <c r="W529" s="192">
        <v>0</v>
      </c>
      <c r="X529" s="192">
        <f>W529*H529</f>
        <v>0</v>
      </c>
      <c r="Y529" s="193" t="s">
        <v>1</v>
      </c>
      <c r="Z529" s="33"/>
      <c r="AA529" s="33"/>
      <c r="AB529" s="33"/>
      <c r="AC529" s="33"/>
      <c r="AD529" s="33"/>
      <c r="AE529" s="33"/>
      <c r="AR529" s="194" t="s">
        <v>152</v>
      </c>
      <c r="AT529" s="194" t="s">
        <v>140</v>
      </c>
      <c r="AU529" s="194" t="s">
        <v>79</v>
      </c>
      <c r="AY529" s="14" t="s">
        <v>146</v>
      </c>
      <c r="BE529" s="114">
        <f>IF(O529="základní",K529,0)</f>
        <v>0</v>
      </c>
      <c r="BF529" s="114">
        <f>IF(O529="snížená",K529,0)</f>
        <v>0</v>
      </c>
      <c r="BG529" s="114">
        <f>IF(O529="zákl. přenesená",K529,0)</f>
        <v>0</v>
      </c>
      <c r="BH529" s="114">
        <f>IF(O529="sníž. přenesená",K529,0)</f>
        <v>0</v>
      </c>
      <c r="BI529" s="114">
        <f>IF(O529="nulová",K529,0)</f>
        <v>0</v>
      </c>
      <c r="BJ529" s="14" t="s">
        <v>87</v>
      </c>
      <c r="BK529" s="114">
        <f>ROUND(P529*H529,2)</f>
        <v>0</v>
      </c>
      <c r="BL529" s="14" t="s">
        <v>152</v>
      </c>
      <c r="BM529" s="194" t="s">
        <v>947</v>
      </c>
    </row>
    <row r="530" spans="1:65" s="2" customFormat="1" ht="19.5">
      <c r="A530" s="33"/>
      <c r="B530" s="34"/>
      <c r="C530" s="35"/>
      <c r="D530" s="195" t="s">
        <v>149</v>
      </c>
      <c r="E530" s="35"/>
      <c r="F530" s="196" t="s">
        <v>946</v>
      </c>
      <c r="G530" s="35"/>
      <c r="H530" s="35"/>
      <c r="I530" s="166"/>
      <c r="J530" s="166"/>
      <c r="K530" s="35"/>
      <c r="L530" s="35"/>
      <c r="M530" s="36"/>
      <c r="N530" s="197"/>
      <c r="O530" s="198"/>
      <c r="P530" s="70"/>
      <c r="Q530" s="70"/>
      <c r="R530" s="70"/>
      <c r="S530" s="70"/>
      <c r="T530" s="70"/>
      <c r="U530" s="70"/>
      <c r="V530" s="70"/>
      <c r="W530" s="70"/>
      <c r="X530" s="70"/>
      <c r="Y530" s="71"/>
      <c r="Z530" s="33"/>
      <c r="AA530" s="33"/>
      <c r="AB530" s="33"/>
      <c r="AC530" s="33"/>
      <c r="AD530" s="33"/>
      <c r="AE530" s="33"/>
      <c r="AT530" s="14" t="s">
        <v>149</v>
      </c>
      <c r="AU530" s="14" t="s">
        <v>79</v>
      </c>
    </row>
    <row r="531" spans="1:65" s="2" customFormat="1" ht="24.2" customHeight="1">
      <c r="A531" s="33"/>
      <c r="B531" s="34"/>
      <c r="C531" s="180" t="s">
        <v>948</v>
      </c>
      <c r="D531" s="180" t="s">
        <v>140</v>
      </c>
      <c r="E531" s="181" t="s">
        <v>949</v>
      </c>
      <c r="F531" s="182" t="s">
        <v>950</v>
      </c>
      <c r="G531" s="183" t="s">
        <v>143</v>
      </c>
      <c r="H531" s="184">
        <v>1</v>
      </c>
      <c r="I531" s="185"/>
      <c r="J531" s="186"/>
      <c r="K531" s="187">
        <f>ROUND(P531*H531,2)</f>
        <v>0</v>
      </c>
      <c r="L531" s="182" t="s">
        <v>144</v>
      </c>
      <c r="M531" s="188"/>
      <c r="N531" s="189" t="s">
        <v>1</v>
      </c>
      <c r="O531" s="190" t="s">
        <v>42</v>
      </c>
      <c r="P531" s="191">
        <f>I531+J531</f>
        <v>0</v>
      </c>
      <c r="Q531" s="191">
        <f>ROUND(I531*H531,2)</f>
        <v>0</v>
      </c>
      <c r="R531" s="191">
        <f>ROUND(J531*H531,2)</f>
        <v>0</v>
      </c>
      <c r="S531" s="70"/>
      <c r="T531" s="192">
        <f>S531*H531</f>
        <v>0</v>
      </c>
      <c r="U531" s="192">
        <v>0</v>
      </c>
      <c r="V531" s="192">
        <f>U531*H531</f>
        <v>0</v>
      </c>
      <c r="W531" s="192">
        <v>0</v>
      </c>
      <c r="X531" s="192">
        <f>W531*H531</f>
        <v>0</v>
      </c>
      <c r="Y531" s="193" t="s">
        <v>1</v>
      </c>
      <c r="Z531" s="33"/>
      <c r="AA531" s="33"/>
      <c r="AB531" s="33"/>
      <c r="AC531" s="33"/>
      <c r="AD531" s="33"/>
      <c r="AE531" s="33"/>
      <c r="AR531" s="194" t="s">
        <v>152</v>
      </c>
      <c r="AT531" s="194" t="s">
        <v>140</v>
      </c>
      <c r="AU531" s="194" t="s">
        <v>79</v>
      </c>
      <c r="AY531" s="14" t="s">
        <v>146</v>
      </c>
      <c r="BE531" s="114">
        <f>IF(O531="základní",K531,0)</f>
        <v>0</v>
      </c>
      <c r="BF531" s="114">
        <f>IF(O531="snížená",K531,0)</f>
        <v>0</v>
      </c>
      <c r="BG531" s="114">
        <f>IF(O531="zákl. přenesená",K531,0)</f>
        <v>0</v>
      </c>
      <c r="BH531" s="114">
        <f>IF(O531="sníž. přenesená",K531,0)</f>
        <v>0</v>
      </c>
      <c r="BI531" s="114">
        <f>IF(O531="nulová",K531,0)</f>
        <v>0</v>
      </c>
      <c r="BJ531" s="14" t="s">
        <v>87</v>
      </c>
      <c r="BK531" s="114">
        <f>ROUND(P531*H531,2)</f>
        <v>0</v>
      </c>
      <c r="BL531" s="14" t="s">
        <v>152</v>
      </c>
      <c r="BM531" s="194" t="s">
        <v>951</v>
      </c>
    </row>
    <row r="532" spans="1:65" s="2" customFormat="1" ht="11.25">
      <c r="A532" s="33"/>
      <c r="B532" s="34"/>
      <c r="C532" s="35"/>
      <c r="D532" s="195" t="s">
        <v>149</v>
      </c>
      <c r="E532" s="35"/>
      <c r="F532" s="196" t="s">
        <v>950</v>
      </c>
      <c r="G532" s="35"/>
      <c r="H532" s="35"/>
      <c r="I532" s="166"/>
      <c r="J532" s="166"/>
      <c r="K532" s="35"/>
      <c r="L532" s="35"/>
      <c r="M532" s="36"/>
      <c r="N532" s="197"/>
      <c r="O532" s="198"/>
      <c r="P532" s="70"/>
      <c r="Q532" s="70"/>
      <c r="R532" s="70"/>
      <c r="S532" s="70"/>
      <c r="T532" s="70"/>
      <c r="U532" s="70"/>
      <c r="V532" s="70"/>
      <c r="W532" s="70"/>
      <c r="X532" s="70"/>
      <c r="Y532" s="71"/>
      <c r="Z532" s="33"/>
      <c r="AA532" s="33"/>
      <c r="AB532" s="33"/>
      <c r="AC532" s="33"/>
      <c r="AD532" s="33"/>
      <c r="AE532" s="33"/>
      <c r="AT532" s="14" t="s">
        <v>149</v>
      </c>
      <c r="AU532" s="14" t="s">
        <v>79</v>
      </c>
    </row>
    <row r="533" spans="1:65" s="2" customFormat="1" ht="24.2" customHeight="1">
      <c r="A533" s="33"/>
      <c r="B533" s="34"/>
      <c r="C533" s="180" t="s">
        <v>952</v>
      </c>
      <c r="D533" s="180" t="s">
        <v>140</v>
      </c>
      <c r="E533" s="181" t="s">
        <v>953</v>
      </c>
      <c r="F533" s="182" t="s">
        <v>954</v>
      </c>
      <c r="G533" s="183" t="s">
        <v>143</v>
      </c>
      <c r="H533" s="184">
        <v>1</v>
      </c>
      <c r="I533" s="185"/>
      <c r="J533" s="186"/>
      <c r="K533" s="187">
        <f>ROUND(P533*H533,2)</f>
        <v>0</v>
      </c>
      <c r="L533" s="182" t="s">
        <v>144</v>
      </c>
      <c r="M533" s="188"/>
      <c r="N533" s="189" t="s">
        <v>1</v>
      </c>
      <c r="O533" s="190" t="s">
        <v>42</v>
      </c>
      <c r="P533" s="191">
        <f>I533+J533</f>
        <v>0</v>
      </c>
      <c r="Q533" s="191">
        <f>ROUND(I533*H533,2)</f>
        <v>0</v>
      </c>
      <c r="R533" s="191">
        <f>ROUND(J533*H533,2)</f>
        <v>0</v>
      </c>
      <c r="S533" s="70"/>
      <c r="T533" s="192">
        <f>S533*H533</f>
        <v>0</v>
      </c>
      <c r="U533" s="192">
        <v>0</v>
      </c>
      <c r="V533" s="192">
        <f>U533*H533</f>
        <v>0</v>
      </c>
      <c r="W533" s="192">
        <v>0</v>
      </c>
      <c r="X533" s="192">
        <f>W533*H533</f>
        <v>0</v>
      </c>
      <c r="Y533" s="193" t="s">
        <v>1</v>
      </c>
      <c r="Z533" s="33"/>
      <c r="AA533" s="33"/>
      <c r="AB533" s="33"/>
      <c r="AC533" s="33"/>
      <c r="AD533" s="33"/>
      <c r="AE533" s="33"/>
      <c r="AR533" s="194" t="s">
        <v>152</v>
      </c>
      <c r="AT533" s="194" t="s">
        <v>140</v>
      </c>
      <c r="AU533" s="194" t="s">
        <v>79</v>
      </c>
      <c r="AY533" s="14" t="s">
        <v>146</v>
      </c>
      <c r="BE533" s="114">
        <f>IF(O533="základní",K533,0)</f>
        <v>0</v>
      </c>
      <c r="BF533" s="114">
        <f>IF(O533="snížená",K533,0)</f>
        <v>0</v>
      </c>
      <c r="BG533" s="114">
        <f>IF(O533="zákl. přenesená",K533,0)</f>
        <v>0</v>
      </c>
      <c r="BH533" s="114">
        <f>IF(O533="sníž. přenesená",K533,0)</f>
        <v>0</v>
      </c>
      <c r="BI533" s="114">
        <f>IF(O533="nulová",K533,0)</f>
        <v>0</v>
      </c>
      <c r="BJ533" s="14" t="s">
        <v>87</v>
      </c>
      <c r="BK533" s="114">
        <f>ROUND(P533*H533,2)</f>
        <v>0</v>
      </c>
      <c r="BL533" s="14" t="s">
        <v>152</v>
      </c>
      <c r="BM533" s="194" t="s">
        <v>955</v>
      </c>
    </row>
    <row r="534" spans="1:65" s="2" customFormat="1" ht="19.5">
      <c r="A534" s="33"/>
      <c r="B534" s="34"/>
      <c r="C534" s="35"/>
      <c r="D534" s="195" t="s">
        <v>149</v>
      </c>
      <c r="E534" s="35"/>
      <c r="F534" s="196" t="s">
        <v>954</v>
      </c>
      <c r="G534" s="35"/>
      <c r="H534" s="35"/>
      <c r="I534" s="166"/>
      <c r="J534" s="166"/>
      <c r="K534" s="35"/>
      <c r="L534" s="35"/>
      <c r="M534" s="36"/>
      <c r="N534" s="197"/>
      <c r="O534" s="198"/>
      <c r="P534" s="70"/>
      <c r="Q534" s="70"/>
      <c r="R534" s="70"/>
      <c r="S534" s="70"/>
      <c r="T534" s="70"/>
      <c r="U534" s="70"/>
      <c r="V534" s="70"/>
      <c r="W534" s="70"/>
      <c r="X534" s="70"/>
      <c r="Y534" s="71"/>
      <c r="Z534" s="33"/>
      <c r="AA534" s="33"/>
      <c r="AB534" s="33"/>
      <c r="AC534" s="33"/>
      <c r="AD534" s="33"/>
      <c r="AE534" s="33"/>
      <c r="AT534" s="14" t="s">
        <v>149</v>
      </c>
      <c r="AU534" s="14" t="s">
        <v>79</v>
      </c>
    </row>
    <row r="535" spans="1:65" s="2" customFormat="1" ht="24.2" customHeight="1">
      <c r="A535" s="33"/>
      <c r="B535" s="34"/>
      <c r="C535" s="180" t="s">
        <v>956</v>
      </c>
      <c r="D535" s="180" t="s">
        <v>140</v>
      </c>
      <c r="E535" s="181" t="s">
        <v>957</v>
      </c>
      <c r="F535" s="182" t="s">
        <v>958</v>
      </c>
      <c r="G535" s="183" t="s">
        <v>143</v>
      </c>
      <c r="H535" s="184">
        <v>1</v>
      </c>
      <c r="I535" s="185"/>
      <c r="J535" s="186"/>
      <c r="K535" s="187">
        <f>ROUND(P535*H535,2)</f>
        <v>0</v>
      </c>
      <c r="L535" s="182" t="s">
        <v>144</v>
      </c>
      <c r="M535" s="188"/>
      <c r="N535" s="189" t="s">
        <v>1</v>
      </c>
      <c r="O535" s="190" t="s">
        <v>42</v>
      </c>
      <c r="P535" s="191">
        <f>I535+J535</f>
        <v>0</v>
      </c>
      <c r="Q535" s="191">
        <f>ROUND(I535*H535,2)</f>
        <v>0</v>
      </c>
      <c r="R535" s="191">
        <f>ROUND(J535*H535,2)</f>
        <v>0</v>
      </c>
      <c r="S535" s="70"/>
      <c r="T535" s="192">
        <f>S535*H535</f>
        <v>0</v>
      </c>
      <c r="U535" s="192">
        <v>0</v>
      </c>
      <c r="V535" s="192">
        <f>U535*H535</f>
        <v>0</v>
      </c>
      <c r="W535" s="192">
        <v>0</v>
      </c>
      <c r="X535" s="192">
        <f>W535*H535</f>
        <v>0</v>
      </c>
      <c r="Y535" s="193" t="s">
        <v>1</v>
      </c>
      <c r="Z535" s="33"/>
      <c r="AA535" s="33"/>
      <c r="AB535" s="33"/>
      <c r="AC535" s="33"/>
      <c r="AD535" s="33"/>
      <c r="AE535" s="33"/>
      <c r="AR535" s="194" t="s">
        <v>152</v>
      </c>
      <c r="AT535" s="194" t="s">
        <v>140</v>
      </c>
      <c r="AU535" s="194" t="s">
        <v>79</v>
      </c>
      <c r="AY535" s="14" t="s">
        <v>146</v>
      </c>
      <c r="BE535" s="114">
        <f>IF(O535="základní",K535,0)</f>
        <v>0</v>
      </c>
      <c r="BF535" s="114">
        <f>IF(O535="snížená",K535,0)</f>
        <v>0</v>
      </c>
      <c r="BG535" s="114">
        <f>IF(O535="zákl. přenesená",K535,0)</f>
        <v>0</v>
      </c>
      <c r="BH535" s="114">
        <f>IF(O535="sníž. přenesená",K535,0)</f>
        <v>0</v>
      </c>
      <c r="BI535" s="114">
        <f>IF(O535="nulová",K535,0)</f>
        <v>0</v>
      </c>
      <c r="BJ535" s="14" t="s">
        <v>87</v>
      </c>
      <c r="BK535" s="114">
        <f>ROUND(P535*H535,2)</f>
        <v>0</v>
      </c>
      <c r="BL535" s="14" t="s">
        <v>152</v>
      </c>
      <c r="BM535" s="194" t="s">
        <v>959</v>
      </c>
    </row>
    <row r="536" spans="1:65" s="2" customFormat="1" ht="19.5">
      <c r="A536" s="33"/>
      <c r="B536" s="34"/>
      <c r="C536" s="35"/>
      <c r="D536" s="195" t="s">
        <v>149</v>
      </c>
      <c r="E536" s="35"/>
      <c r="F536" s="196" t="s">
        <v>958</v>
      </c>
      <c r="G536" s="35"/>
      <c r="H536" s="35"/>
      <c r="I536" s="166"/>
      <c r="J536" s="166"/>
      <c r="K536" s="35"/>
      <c r="L536" s="35"/>
      <c r="M536" s="36"/>
      <c r="N536" s="197"/>
      <c r="O536" s="198"/>
      <c r="P536" s="70"/>
      <c r="Q536" s="70"/>
      <c r="R536" s="70"/>
      <c r="S536" s="70"/>
      <c r="T536" s="70"/>
      <c r="U536" s="70"/>
      <c r="V536" s="70"/>
      <c r="W536" s="70"/>
      <c r="X536" s="70"/>
      <c r="Y536" s="71"/>
      <c r="Z536" s="33"/>
      <c r="AA536" s="33"/>
      <c r="AB536" s="33"/>
      <c r="AC536" s="33"/>
      <c r="AD536" s="33"/>
      <c r="AE536" s="33"/>
      <c r="AT536" s="14" t="s">
        <v>149</v>
      </c>
      <c r="AU536" s="14" t="s">
        <v>79</v>
      </c>
    </row>
    <row r="537" spans="1:65" s="2" customFormat="1" ht="24.2" customHeight="1">
      <c r="A537" s="33"/>
      <c r="B537" s="34"/>
      <c r="C537" s="180" t="s">
        <v>960</v>
      </c>
      <c r="D537" s="180" t="s">
        <v>140</v>
      </c>
      <c r="E537" s="181" t="s">
        <v>961</v>
      </c>
      <c r="F537" s="182" t="s">
        <v>962</v>
      </c>
      <c r="G537" s="183" t="s">
        <v>143</v>
      </c>
      <c r="H537" s="184">
        <v>1</v>
      </c>
      <c r="I537" s="185"/>
      <c r="J537" s="186"/>
      <c r="K537" s="187">
        <f>ROUND(P537*H537,2)</f>
        <v>0</v>
      </c>
      <c r="L537" s="182" t="s">
        <v>144</v>
      </c>
      <c r="M537" s="188"/>
      <c r="N537" s="189" t="s">
        <v>1</v>
      </c>
      <c r="O537" s="190" t="s">
        <v>42</v>
      </c>
      <c r="P537" s="191">
        <f>I537+J537</f>
        <v>0</v>
      </c>
      <c r="Q537" s="191">
        <f>ROUND(I537*H537,2)</f>
        <v>0</v>
      </c>
      <c r="R537" s="191">
        <f>ROUND(J537*H537,2)</f>
        <v>0</v>
      </c>
      <c r="S537" s="70"/>
      <c r="T537" s="192">
        <f>S537*H537</f>
        <v>0</v>
      </c>
      <c r="U537" s="192">
        <v>0</v>
      </c>
      <c r="V537" s="192">
        <f>U537*H537</f>
        <v>0</v>
      </c>
      <c r="W537" s="192">
        <v>0</v>
      </c>
      <c r="X537" s="192">
        <f>W537*H537</f>
        <v>0</v>
      </c>
      <c r="Y537" s="193" t="s">
        <v>1</v>
      </c>
      <c r="Z537" s="33"/>
      <c r="AA537" s="33"/>
      <c r="AB537" s="33"/>
      <c r="AC537" s="33"/>
      <c r="AD537" s="33"/>
      <c r="AE537" s="33"/>
      <c r="AR537" s="194" t="s">
        <v>152</v>
      </c>
      <c r="AT537" s="194" t="s">
        <v>140</v>
      </c>
      <c r="AU537" s="194" t="s">
        <v>79</v>
      </c>
      <c r="AY537" s="14" t="s">
        <v>146</v>
      </c>
      <c r="BE537" s="114">
        <f>IF(O537="základní",K537,0)</f>
        <v>0</v>
      </c>
      <c r="BF537" s="114">
        <f>IF(O537="snížená",K537,0)</f>
        <v>0</v>
      </c>
      <c r="BG537" s="114">
        <f>IF(O537="zákl. přenesená",K537,0)</f>
        <v>0</v>
      </c>
      <c r="BH537" s="114">
        <f>IF(O537="sníž. přenesená",K537,0)</f>
        <v>0</v>
      </c>
      <c r="BI537" s="114">
        <f>IF(O537="nulová",K537,0)</f>
        <v>0</v>
      </c>
      <c r="BJ537" s="14" t="s">
        <v>87</v>
      </c>
      <c r="BK537" s="114">
        <f>ROUND(P537*H537,2)</f>
        <v>0</v>
      </c>
      <c r="BL537" s="14" t="s">
        <v>152</v>
      </c>
      <c r="BM537" s="194" t="s">
        <v>963</v>
      </c>
    </row>
    <row r="538" spans="1:65" s="2" customFormat="1" ht="11.25">
      <c r="A538" s="33"/>
      <c r="B538" s="34"/>
      <c r="C538" s="35"/>
      <c r="D538" s="195" t="s">
        <v>149</v>
      </c>
      <c r="E538" s="35"/>
      <c r="F538" s="196" t="s">
        <v>962</v>
      </c>
      <c r="G538" s="35"/>
      <c r="H538" s="35"/>
      <c r="I538" s="166"/>
      <c r="J538" s="166"/>
      <c r="K538" s="35"/>
      <c r="L538" s="35"/>
      <c r="M538" s="36"/>
      <c r="N538" s="197"/>
      <c r="O538" s="198"/>
      <c r="P538" s="70"/>
      <c r="Q538" s="70"/>
      <c r="R538" s="70"/>
      <c r="S538" s="70"/>
      <c r="T538" s="70"/>
      <c r="U538" s="70"/>
      <c r="V538" s="70"/>
      <c r="W538" s="70"/>
      <c r="X538" s="70"/>
      <c r="Y538" s="71"/>
      <c r="Z538" s="33"/>
      <c r="AA538" s="33"/>
      <c r="AB538" s="33"/>
      <c r="AC538" s="33"/>
      <c r="AD538" s="33"/>
      <c r="AE538" s="33"/>
      <c r="AT538" s="14" t="s">
        <v>149</v>
      </c>
      <c r="AU538" s="14" t="s">
        <v>79</v>
      </c>
    </row>
    <row r="539" spans="1:65" s="2" customFormat="1" ht="24.2" customHeight="1">
      <c r="A539" s="33"/>
      <c r="B539" s="34"/>
      <c r="C539" s="180" t="s">
        <v>964</v>
      </c>
      <c r="D539" s="180" t="s">
        <v>140</v>
      </c>
      <c r="E539" s="181" t="s">
        <v>965</v>
      </c>
      <c r="F539" s="182" t="s">
        <v>966</v>
      </c>
      <c r="G539" s="183" t="s">
        <v>143</v>
      </c>
      <c r="H539" s="184">
        <v>1</v>
      </c>
      <c r="I539" s="185"/>
      <c r="J539" s="186"/>
      <c r="K539" s="187">
        <f>ROUND(P539*H539,2)</f>
        <v>0</v>
      </c>
      <c r="L539" s="182" t="s">
        <v>144</v>
      </c>
      <c r="M539" s="188"/>
      <c r="N539" s="189" t="s">
        <v>1</v>
      </c>
      <c r="O539" s="190" t="s">
        <v>42</v>
      </c>
      <c r="P539" s="191">
        <f>I539+J539</f>
        <v>0</v>
      </c>
      <c r="Q539" s="191">
        <f>ROUND(I539*H539,2)</f>
        <v>0</v>
      </c>
      <c r="R539" s="191">
        <f>ROUND(J539*H539,2)</f>
        <v>0</v>
      </c>
      <c r="S539" s="70"/>
      <c r="T539" s="192">
        <f>S539*H539</f>
        <v>0</v>
      </c>
      <c r="U539" s="192">
        <v>0</v>
      </c>
      <c r="V539" s="192">
        <f>U539*H539</f>
        <v>0</v>
      </c>
      <c r="W539" s="192">
        <v>0</v>
      </c>
      <c r="X539" s="192">
        <f>W539*H539</f>
        <v>0</v>
      </c>
      <c r="Y539" s="193" t="s">
        <v>1</v>
      </c>
      <c r="Z539" s="33"/>
      <c r="AA539" s="33"/>
      <c r="AB539" s="33"/>
      <c r="AC539" s="33"/>
      <c r="AD539" s="33"/>
      <c r="AE539" s="33"/>
      <c r="AR539" s="194" t="s">
        <v>152</v>
      </c>
      <c r="AT539" s="194" t="s">
        <v>140</v>
      </c>
      <c r="AU539" s="194" t="s">
        <v>79</v>
      </c>
      <c r="AY539" s="14" t="s">
        <v>146</v>
      </c>
      <c r="BE539" s="114">
        <f>IF(O539="základní",K539,0)</f>
        <v>0</v>
      </c>
      <c r="BF539" s="114">
        <f>IF(O539="snížená",K539,0)</f>
        <v>0</v>
      </c>
      <c r="BG539" s="114">
        <f>IF(O539="zákl. přenesená",K539,0)</f>
        <v>0</v>
      </c>
      <c r="BH539" s="114">
        <f>IF(O539="sníž. přenesená",K539,0)</f>
        <v>0</v>
      </c>
      <c r="BI539" s="114">
        <f>IF(O539="nulová",K539,0)</f>
        <v>0</v>
      </c>
      <c r="BJ539" s="14" t="s">
        <v>87</v>
      </c>
      <c r="BK539" s="114">
        <f>ROUND(P539*H539,2)</f>
        <v>0</v>
      </c>
      <c r="BL539" s="14" t="s">
        <v>152</v>
      </c>
      <c r="BM539" s="194" t="s">
        <v>967</v>
      </c>
    </row>
    <row r="540" spans="1:65" s="2" customFormat="1" ht="11.25">
      <c r="A540" s="33"/>
      <c r="B540" s="34"/>
      <c r="C540" s="35"/>
      <c r="D540" s="195" t="s">
        <v>149</v>
      </c>
      <c r="E540" s="35"/>
      <c r="F540" s="196" t="s">
        <v>966</v>
      </c>
      <c r="G540" s="35"/>
      <c r="H540" s="35"/>
      <c r="I540" s="166"/>
      <c r="J540" s="166"/>
      <c r="K540" s="35"/>
      <c r="L540" s="35"/>
      <c r="M540" s="36"/>
      <c r="N540" s="197"/>
      <c r="O540" s="198"/>
      <c r="P540" s="70"/>
      <c r="Q540" s="70"/>
      <c r="R540" s="70"/>
      <c r="S540" s="70"/>
      <c r="T540" s="70"/>
      <c r="U540" s="70"/>
      <c r="V540" s="70"/>
      <c r="W540" s="70"/>
      <c r="X540" s="70"/>
      <c r="Y540" s="71"/>
      <c r="Z540" s="33"/>
      <c r="AA540" s="33"/>
      <c r="AB540" s="33"/>
      <c r="AC540" s="33"/>
      <c r="AD540" s="33"/>
      <c r="AE540" s="33"/>
      <c r="AT540" s="14" t="s">
        <v>149</v>
      </c>
      <c r="AU540" s="14" t="s">
        <v>79</v>
      </c>
    </row>
    <row r="541" spans="1:65" s="2" customFormat="1" ht="24.2" customHeight="1">
      <c r="A541" s="33"/>
      <c r="B541" s="34"/>
      <c r="C541" s="180" t="s">
        <v>968</v>
      </c>
      <c r="D541" s="180" t="s">
        <v>140</v>
      </c>
      <c r="E541" s="181" t="s">
        <v>969</v>
      </c>
      <c r="F541" s="182" t="s">
        <v>970</v>
      </c>
      <c r="G541" s="183" t="s">
        <v>143</v>
      </c>
      <c r="H541" s="184">
        <v>1</v>
      </c>
      <c r="I541" s="185"/>
      <c r="J541" s="186"/>
      <c r="K541" s="187">
        <f>ROUND(P541*H541,2)</f>
        <v>0</v>
      </c>
      <c r="L541" s="182" t="s">
        <v>144</v>
      </c>
      <c r="M541" s="188"/>
      <c r="N541" s="189" t="s">
        <v>1</v>
      </c>
      <c r="O541" s="190" t="s">
        <v>42</v>
      </c>
      <c r="P541" s="191">
        <f>I541+J541</f>
        <v>0</v>
      </c>
      <c r="Q541" s="191">
        <f>ROUND(I541*H541,2)</f>
        <v>0</v>
      </c>
      <c r="R541" s="191">
        <f>ROUND(J541*H541,2)</f>
        <v>0</v>
      </c>
      <c r="S541" s="70"/>
      <c r="T541" s="192">
        <f>S541*H541</f>
        <v>0</v>
      </c>
      <c r="U541" s="192">
        <v>0</v>
      </c>
      <c r="V541" s="192">
        <f>U541*H541</f>
        <v>0</v>
      </c>
      <c r="W541" s="192">
        <v>0</v>
      </c>
      <c r="X541" s="192">
        <f>W541*H541</f>
        <v>0</v>
      </c>
      <c r="Y541" s="193" t="s">
        <v>1</v>
      </c>
      <c r="Z541" s="33"/>
      <c r="AA541" s="33"/>
      <c r="AB541" s="33"/>
      <c r="AC541" s="33"/>
      <c r="AD541" s="33"/>
      <c r="AE541" s="33"/>
      <c r="AR541" s="194" t="s">
        <v>152</v>
      </c>
      <c r="AT541" s="194" t="s">
        <v>140</v>
      </c>
      <c r="AU541" s="194" t="s">
        <v>79</v>
      </c>
      <c r="AY541" s="14" t="s">
        <v>146</v>
      </c>
      <c r="BE541" s="114">
        <f>IF(O541="základní",K541,0)</f>
        <v>0</v>
      </c>
      <c r="BF541" s="114">
        <f>IF(O541="snížená",K541,0)</f>
        <v>0</v>
      </c>
      <c r="BG541" s="114">
        <f>IF(O541="zákl. přenesená",K541,0)</f>
        <v>0</v>
      </c>
      <c r="BH541" s="114">
        <f>IF(O541="sníž. přenesená",K541,0)</f>
        <v>0</v>
      </c>
      <c r="BI541" s="114">
        <f>IF(O541="nulová",K541,0)</f>
        <v>0</v>
      </c>
      <c r="BJ541" s="14" t="s">
        <v>87</v>
      </c>
      <c r="BK541" s="114">
        <f>ROUND(P541*H541,2)</f>
        <v>0</v>
      </c>
      <c r="BL541" s="14" t="s">
        <v>152</v>
      </c>
      <c r="BM541" s="194" t="s">
        <v>971</v>
      </c>
    </row>
    <row r="542" spans="1:65" s="2" customFormat="1" ht="19.5">
      <c r="A542" s="33"/>
      <c r="B542" s="34"/>
      <c r="C542" s="35"/>
      <c r="D542" s="195" t="s">
        <v>149</v>
      </c>
      <c r="E542" s="35"/>
      <c r="F542" s="196" t="s">
        <v>970</v>
      </c>
      <c r="G542" s="35"/>
      <c r="H542" s="35"/>
      <c r="I542" s="166"/>
      <c r="J542" s="166"/>
      <c r="K542" s="35"/>
      <c r="L542" s="35"/>
      <c r="M542" s="36"/>
      <c r="N542" s="197"/>
      <c r="O542" s="198"/>
      <c r="P542" s="70"/>
      <c r="Q542" s="70"/>
      <c r="R542" s="70"/>
      <c r="S542" s="70"/>
      <c r="T542" s="70"/>
      <c r="U542" s="70"/>
      <c r="V542" s="70"/>
      <c r="W542" s="70"/>
      <c r="X542" s="70"/>
      <c r="Y542" s="71"/>
      <c r="Z542" s="33"/>
      <c r="AA542" s="33"/>
      <c r="AB542" s="33"/>
      <c r="AC542" s="33"/>
      <c r="AD542" s="33"/>
      <c r="AE542" s="33"/>
      <c r="AT542" s="14" t="s">
        <v>149</v>
      </c>
      <c r="AU542" s="14" t="s">
        <v>79</v>
      </c>
    </row>
    <row r="543" spans="1:65" s="2" customFormat="1" ht="24.2" customHeight="1">
      <c r="A543" s="33"/>
      <c r="B543" s="34"/>
      <c r="C543" s="180" t="s">
        <v>972</v>
      </c>
      <c r="D543" s="180" t="s">
        <v>140</v>
      </c>
      <c r="E543" s="181" t="s">
        <v>973</v>
      </c>
      <c r="F543" s="182" t="s">
        <v>974</v>
      </c>
      <c r="G543" s="183" t="s">
        <v>143</v>
      </c>
      <c r="H543" s="184">
        <v>1</v>
      </c>
      <c r="I543" s="185"/>
      <c r="J543" s="186"/>
      <c r="K543" s="187">
        <f>ROUND(P543*H543,2)</f>
        <v>0</v>
      </c>
      <c r="L543" s="182" t="s">
        <v>144</v>
      </c>
      <c r="M543" s="188"/>
      <c r="N543" s="189" t="s">
        <v>1</v>
      </c>
      <c r="O543" s="190" t="s">
        <v>42</v>
      </c>
      <c r="P543" s="191">
        <f>I543+J543</f>
        <v>0</v>
      </c>
      <c r="Q543" s="191">
        <f>ROUND(I543*H543,2)</f>
        <v>0</v>
      </c>
      <c r="R543" s="191">
        <f>ROUND(J543*H543,2)</f>
        <v>0</v>
      </c>
      <c r="S543" s="70"/>
      <c r="T543" s="192">
        <f>S543*H543</f>
        <v>0</v>
      </c>
      <c r="U543" s="192">
        <v>0</v>
      </c>
      <c r="V543" s="192">
        <f>U543*H543</f>
        <v>0</v>
      </c>
      <c r="W543" s="192">
        <v>0</v>
      </c>
      <c r="X543" s="192">
        <f>W543*H543</f>
        <v>0</v>
      </c>
      <c r="Y543" s="193" t="s">
        <v>1</v>
      </c>
      <c r="Z543" s="33"/>
      <c r="AA543" s="33"/>
      <c r="AB543" s="33"/>
      <c r="AC543" s="33"/>
      <c r="AD543" s="33"/>
      <c r="AE543" s="33"/>
      <c r="AR543" s="194" t="s">
        <v>152</v>
      </c>
      <c r="AT543" s="194" t="s">
        <v>140</v>
      </c>
      <c r="AU543" s="194" t="s">
        <v>79</v>
      </c>
      <c r="AY543" s="14" t="s">
        <v>146</v>
      </c>
      <c r="BE543" s="114">
        <f>IF(O543="základní",K543,0)</f>
        <v>0</v>
      </c>
      <c r="BF543" s="114">
        <f>IF(O543="snížená",K543,0)</f>
        <v>0</v>
      </c>
      <c r="BG543" s="114">
        <f>IF(O543="zákl. přenesená",K543,0)</f>
        <v>0</v>
      </c>
      <c r="BH543" s="114">
        <f>IF(O543="sníž. přenesená",K543,0)</f>
        <v>0</v>
      </c>
      <c r="BI543" s="114">
        <f>IF(O543="nulová",K543,0)</f>
        <v>0</v>
      </c>
      <c r="BJ543" s="14" t="s">
        <v>87</v>
      </c>
      <c r="BK543" s="114">
        <f>ROUND(P543*H543,2)</f>
        <v>0</v>
      </c>
      <c r="BL543" s="14" t="s">
        <v>152</v>
      </c>
      <c r="BM543" s="194" t="s">
        <v>975</v>
      </c>
    </row>
    <row r="544" spans="1:65" s="2" customFormat="1" ht="19.5">
      <c r="A544" s="33"/>
      <c r="B544" s="34"/>
      <c r="C544" s="35"/>
      <c r="D544" s="195" t="s">
        <v>149</v>
      </c>
      <c r="E544" s="35"/>
      <c r="F544" s="196" t="s">
        <v>974</v>
      </c>
      <c r="G544" s="35"/>
      <c r="H544" s="35"/>
      <c r="I544" s="166"/>
      <c r="J544" s="166"/>
      <c r="K544" s="35"/>
      <c r="L544" s="35"/>
      <c r="M544" s="36"/>
      <c r="N544" s="197"/>
      <c r="O544" s="198"/>
      <c r="P544" s="70"/>
      <c r="Q544" s="70"/>
      <c r="R544" s="70"/>
      <c r="S544" s="70"/>
      <c r="T544" s="70"/>
      <c r="U544" s="70"/>
      <c r="V544" s="70"/>
      <c r="W544" s="70"/>
      <c r="X544" s="70"/>
      <c r="Y544" s="71"/>
      <c r="Z544" s="33"/>
      <c r="AA544" s="33"/>
      <c r="AB544" s="33"/>
      <c r="AC544" s="33"/>
      <c r="AD544" s="33"/>
      <c r="AE544" s="33"/>
      <c r="AT544" s="14" t="s">
        <v>149</v>
      </c>
      <c r="AU544" s="14" t="s">
        <v>79</v>
      </c>
    </row>
    <row r="545" spans="1:65" s="2" customFormat="1" ht="24.2" customHeight="1">
      <c r="A545" s="33"/>
      <c r="B545" s="34"/>
      <c r="C545" s="180" t="s">
        <v>976</v>
      </c>
      <c r="D545" s="180" t="s">
        <v>140</v>
      </c>
      <c r="E545" s="181" t="s">
        <v>977</v>
      </c>
      <c r="F545" s="182" t="s">
        <v>978</v>
      </c>
      <c r="G545" s="183" t="s">
        <v>143</v>
      </c>
      <c r="H545" s="184">
        <v>1</v>
      </c>
      <c r="I545" s="185"/>
      <c r="J545" s="186"/>
      <c r="K545" s="187">
        <f>ROUND(P545*H545,2)</f>
        <v>0</v>
      </c>
      <c r="L545" s="182" t="s">
        <v>144</v>
      </c>
      <c r="M545" s="188"/>
      <c r="N545" s="189" t="s">
        <v>1</v>
      </c>
      <c r="O545" s="190" t="s">
        <v>42</v>
      </c>
      <c r="P545" s="191">
        <f>I545+J545</f>
        <v>0</v>
      </c>
      <c r="Q545" s="191">
        <f>ROUND(I545*H545,2)</f>
        <v>0</v>
      </c>
      <c r="R545" s="191">
        <f>ROUND(J545*H545,2)</f>
        <v>0</v>
      </c>
      <c r="S545" s="70"/>
      <c r="T545" s="192">
        <f>S545*H545</f>
        <v>0</v>
      </c>
      <c r="U545" s="192">
        <v>0</v>
      </c>
      <c r="V545" s="192">
        <f>U545*H545</f>
        <v>0</v>
      </c>
      <c r="W545" s="192">
        <v>0</v>
      </c>
      <c r="X545" s="192">
        <f>W545*H545</f>
        <v>0</v>
      </c>
      <c r="Y545" s="193" t="s">
        <v>1</v>
      </c>
      <c r="Z545" s="33"/>
      <c r="AA545" s="33"/>
      <c r="AB545" s="33"/>
      <c r="AC545" s="33"/>
      <c r="AD545" s="33"/>
      <c r="AE545" s="33"/>
      <c r="AR545" s="194" t="s">
        <v>152</v>
      </c>
      <c r="AT545" s="194" t="s">
        <v>140</v>
      </c>
      <c r="AU545" s="194" t="s">
        <v>79</v>
      </c>
      <c r="AY545" s="14" t="s">
        <v>146</v>
      </c>
      <c r="BE545" s="114">
        <f>IF(O545="základní",K545,0)</f>
        <v>0</v>
      </c>
      <c r="BF545" s="114">
        <f>IF(O545="snížená",K545,0)</f>
        <v>0</v>
      </c>
      <c r="BG545" s="114">
        <f>IF(O545="zákl. přenesená",K545,0)</f>
        <v>0</v>
      </c>
      <c r="BH545" s="114">
        <f>IF(O545="sníž. přenesená",K545,0)</f>
        <v>0</v>
      </c>
      <c r="BI545" s="114">
        <f>IF(O545="nulová",K545,0)</f>
        <v>0</v>
      </c>
      <c r="BJ545" s="14" t="s">
        <v>87</v>
      </c>
      <c r="BK545" s="114">
        <f>ROUND(P545*H545,2)</f>
        <v>0</v>
      </c>
      <c r="BL545" s="14" t="s">
        <v>152</v>
      </c>
      <c r="BM545" s="194" t="s">
        <v>979</v>
      </c>
    </row>
    <row r="546" spans="1:65" s="2" customFormat="1" ht="19.5">
      <c r="A546" s="33"/>
      <c r="B546" s="34"/>
      <c r="C546" s="35"/>
      <c r="D546" s="195" t="s">
        <v>149</v>
      </c>
      <c r="E546" s="35"/>
      <c r="F546" s="196" t="s">
        <v>978</v>
      </c>
      <c r="G546" s="35"/>
      <c r="H546" s="35"/>
      <c r="I546" s="166"/>
      <c r="J546" s="166"/>
      <c r="K546" s="35"/>
      <c r="L546" s="35"/>
      <c r="M546" s="36"/>
      <c r="N546" s="197"/>
      <c r="O546" s="198"/>
      <c r="P546" s="70"/>
      <c r="Q546" s="70"/>
      <c r="R546" s="70"/>
      <c r="S546" s="70"/>
      <c r="T546" s="70"/>
      <c r="U546" s="70"/>
      <c r="V546" s="70"/>
      <c r="W546" s="70"/>
      <c r="X546" s="70"/>
      <c r="Y546" s="71"/>
      <c r="Z546" s="33"/>
      <c r="AA546" s="33"/>
      <c r="AB546" s="33"/>
      <c r="AC546" s="33"/>
      <c r="AD546" s="33"/>
      <c r="AE546" s="33"/>
      <c r="AT546" s="14" t="s">
        <v>149</v>
      </c>
      <c r="AU546" s="14" t="s">
        <v>79</v>
      </c>
    </row>
    <row r="547" spans="1:65" s="2" customFormat="1" ht="24.2" customHeight="1">
      <c r="A547" s="33"/>
      <c r="B547" s="34"/>
      <c r="C547" s="180" t="s">
        <v>980</v>
      </c>
      <c r="D547" s="180" t="s">
        <v>140</v>
      </c>
      <c r="E547" s="181" t="s">
        <v>981</v>
      </c>
      <c r="F547" s="182" t="s">
        <v>982</v>
      </c>
      <c r="G547" s="183" t="s">
        <v>143</v>
      </c>
      <c r="H547" s="184">
        <v>1</v>
      </c>
      <c r="I547" s="185"/>
      <c r="J547" s="186"/>
      <c r="K547" s="187">
        <f>ROUND(P547*H547,2)</f>
        <v>0</v>
      </c>
      <c r="L547" s="182" t="s">
        <v>144</v>
      </c>
      <c r="M547" s="188"/>
      <c r="N547" s="189" t="s">
        <v>1</v>
      </c>
      <c r="O547" s="190" t="s">
        <v>42</v>
      </c>
      <c r="P547" s="191">
        <f>I547+J547</f>
        <v>0</v>
      </c>
      <c r="Q547" s="191">
        <f>ROUND(I547*H547,2)</f>
        <v>0</v>
      </c>
      <c r="R547" s="191">
        <f>ROUND(J547*H547,2)</f>
        <v>0</v>
      </c>
      <c r="S547" s="70"/>
      <c r="T547" s="192">
        <f>S547*H547</f>
        <v>0</v>
      </c>
      <c r="U547" s="192">
        <v>0</v>
      </c>
      <c r="V547" s="192">
        <f>U547*H547</f>
        <v>0</v>
      </c>
      <c r="W547" s="192">
        <v>0</v>
      </c>
      <c r="X547" s="192">
        <f>W547*H547</f>
        <v>0</v>
      </c>
      <c r="Y547" s="193" t="s">
        <v>1</v>
      </c>
      <c r="Z547" s="33"/>
      <c r="AA547" s="33"/>
      <c r="AB547" s="33"/>
      <c r="AC547" s="33"/>
      <c r="AD547" s="33"/>
      <c r="AE547" s="33"/>
      <c r="AR547" s="194" t="s">
        <v>152</v>
      </c>
      <c r="AT547" s="194" t="s">
        <v>140</v>
      </c>
      <c r="AU547" s="194" t="s">
        <v>79</v>
      </c>
      <c r="AY547" s="14" t="s">
        <v>146</v>
      </c>
      <c r="BE547" s="114">
        <f>IF(O547="základní",K547,0)</f>
        <v>0</v>
      </c>
      <c r="BF547" s="114">
        <f>IF(O547="snížená",K547,0)</f>
        <v>0</v>
      </c>
      <c r="BG547" s="114">
        <f>IF(O547="zákl. přenesená",K547,0)</f>
        <v>0</v>
      </c>
      <c r="BH547" s="114">
        <f>IF(O547="sníž. přenesená",K547,0)</f>
        <v>0</v>
      </c>
      <c r="BI547" s="114">
        <f>IF(O547="nulová",K547,0)</f>
        <v>0</v>
      </c>
      <c r="BJ547" s="14" t="s">
        <v>87</v>
      </c>
      <c r="BK547" s="114">
        <f>ROUND(P547*H547,2)</f>
        <v>0</v>
      </c>
      <c r="BL547" s="14" t="s">
        <v>152</v>
      </c>
      <c r="BM547" s="194" t="s">
        <v>983</v>
      </c>
    </row>
    <row r="548" spans="1:65" s="2" customFormat="1" ht="19.5">
      <c r="A548" s="33"/>
      <c r="B548" s="34"/>
      <c r="C548" s="35"/>
      <c r="D548" s="195" t="s">
        <v>149</v>
      </c>
      <c r="E548" s="35"/>
      <c r="F548" s="196" t="s">
        <v>982</v>
      </c>
      <c r="G548" s="35"/>
      <c r="H548" s="35"/>
      <c r="I548" s="166"/>
      <c r="J548" s="166"/>
      <c r="K548" s="35"/>
      <c r="L548" s="35"/>
      <c r="M548" s="36"/>
      <c r="N548" s="197"/>
      <c r="O548" s="198"/>
      <c r="P548" s="70"/>
      <c r="Q548" s="70"/>
      <c r="R548" s="70"/>
      <c r="S548" s="70"/>
      <c r="T548" s="70"/>
      <c r="U548" s="70"/>
      <c r="V548" s="70"/>
      <c r="W548" s="70"/>
      <c r="X548" s="70"/>
      <c r="Y548" s="71"/>
      <c r="Z548" s="33"/>
      <c r="AA548" s="33"/>
      <c r="AB548" s="33"/>
      <c r="AC548" s="33"/>
      <c r="AD548" s="33"/>
      <c r="AE548" s="33"/>
      <c r="AT548" s="14" t="s">
        <v>149</v>
      </c>
      <c r="AU548" s="14" t="s">
        <v>79</v>
      </c>
    </row>
    <row r="549" spans="1:65" s="2" customFormat="1" ht="24.2" customHeight="1">
      <c r="A549" s="33"/>
      <c r="B549" s="34"/>
      <c r="C549" s="180" t="s">
        <v>984</v>
      </c>
      <c r="D549" s="180" t="s">
        <v>140</v>
      </c>
      <c r="E549" s="181" t="s">
        <v>985</v>
      </c>
      <c r="F549" s="182" t="s">
        <v>986</v>
      </c>
      <c r="G549" s="183" t="s">
        <v>143</v>
      </c>
      <c r="H549" s="184">
        <v>1</v>
      </c>
      <c r="I549" s="185"/>
      <c r="J549" s="186"/>
      <c r="K549" s="187">
        <f>ROUND(P549*H549,2)</f>
        <v>0</v>
      </c>
      <c r="L549" s="182" t="s">
        <v>144</v>
      </c>
      <c r="M549" s="188"/>
      <c r="N549" s="189" t="s">
        <v>1</v>
      </c>
      <c r="O549" s="190" t="s">
        <v>42</v>
      </c>
      <c r="P549" s="191">
        <f>I549+J549</f>
        <v>0</v>
      </c>
      <c r="Q549" s="191">
        <f>ROUND(I549*H549,2)</f>
        <v>0</v>
      </c>
      <c r="R549" s="191">
        <f>ROUND(J549*H549,2)</f>
        <v>0</v>
      </c>
      <c r="S549" s="70"/>
      <c r="T549" s="192">
        <f>S549*H549</f>
        <v>0</v>
      </c>
      <c r="U549" s="192">
        <v>0</v>
      </c>
      <c r="V549" s="192">
        <f>U549*H549</f>
        <v>0</v>
      </c>
      <c r="W549" s="192">
        <v>0</v>
      </c>
      <c r="X549" s="192">
        <f>W549*H549</f>
        <v>0</v>
      </c>
      <c r="Y549" s="193" t="s">
        <v>1</v>
      </c>
      <c r="Z549" s="33"/>
      <c r="AA549" s="33"/>
      <c r="AB549" s="33"/>
      <c r="AC549" s="33"/>
      <c r="AD549" s="33"/>
      <c r="AE549" s="33"/>
      <c r="AR549" s="194" t="s">
        <v>152</v>
      </c>
      <c r="AT549" s="194" t="s">
        <v>140</v>
      </c>
      <c r="AU549" s="194" t="s">
        <v>79</v>
      </c>
      <c r="AY549" s="14" t="s">
        <v>146</v>
      </c>
      <c r="BE549" s="114">
        <f>IF(O549="základní",K549,0)</f>
        <v>0</v>
      </c>
      <c r="BF549" s="114">
        <f>IF(O549="snížená",K549,0)</f>
        <v>0</v>
      </c>
      <c r="BG549" s="114">
        <f>IF(O549="zákl. přenesená",K549,0)</f>
        <v>0</v>
      </c>
      <c r="BH549" s="114">
        <f>IF(O549="sníž. přenesená",K549,0)</f>
        <v>0</v>
      </c>
      <c r="BI549" s="114">
        <f>IF(O549="nulová",K549,0)</f>
        <v>0</v>
      </c>
      <c r="BJ549" s="14" t="s">
        <v>87</v>
      </c>
      <c r="BK549" s="114">
        <f>ROUND(P549*H549,2)</f>
        <v>0</v>
      </c>
      <c r="BL549" s="14" t="s">
        <v>152</v>
      </c>
      <c r="BM549" s="194" t="s">
        <v>987</v>
      </c>
    </row>
    <row r="550" spans="1:65" s="2" customFormat="1" ht="19.5">
      <c r="A550" s="33"/>
      <c r="B550" s="34"/>
      <c r="C550" s="35"/>
      <c r="D550" s="195" t="s">
        <v>149</v>
      </c>
      <c r="E550" s="35"/>
      <c r="F550" s="196" t="s">
        <v>986</v>
      </c>
      <c r="G550" s="35"/>
      <c r="H550" s="35"/>
      <c r="I550" s="166"/>
      <c r="J550" s="166"/>
      <c r="K550" s="35"/>
      <c r="L550" s="35"/>
      <c r="M550" s="36"/>
      <c r="N550" s="197"/>
      <c r="O550" s="198"/>
      <c r="P550" s="70"/>
      <c r="Q550" s="70"/>
      <c r="R550" s="70"/>
      <c r="S550" s="70"/>
      <c r="T550" s="70"/>
      <c r="U550" s="70"/>
      <c r="V550" s="70"/>
      <c r="W550" s="70"/>
      <c r="X550" s="70"/>
      <c r="Y550" s="71"/>
      <c r="Z550" s="33"/>
      <c r="AA550" s="33"/>
      <c r="AB550" s="33"/>
      <c r="AC550" s="33"/>
      <c r="AD550" s="33"/>
      <c r="AE550" s="33"/>
      <c r="AT550" s="14" t="s">
        <v>149</v>
      </c>
      <c r="AU550" s="14" t="s">
        <v>79</v>
      </c>
    </row>
    <row r="551" spans="1:65" s="2" customFormat="1" ht="24.2" customHeight="1">
      <c r="A551" s="33"/>
      <c r="B551" s="34"/>
      <c r="C551" s="180" t="s">
        <v>988</v>
      </c>
      <c r="D551" s="180" t="s">
        <v>140</v>
      </c>
      <c r="E551" s="181" t="s">
        <v>989</v>
      </c>
      <c r="F551" s="182" t="s">
        <v>990</v>
      </c>
      <c r="G551" s="183" t="s">
        <v>143</v>
      </c>
      <c r="H551" s="184">
        <v>1</v>
      </c>
      <c r="I551" s="185"/>
      <c r="J551" s="186"/>
      <c r="K551" s="187">
        <f>ROUND(P551*H551,2)</f>
        <v>0</v>
      </c>
      <c r="L551" s="182" t="s">
        <v>144</v>
      </c>
      <c r="M551" s="188"/>
      <c r="N551" s="189" t="s">
        <v>1</v>
      </c>
      <c r="O551" s="190" t="s">
        <v>42</v>
      </c>
      <c r="P551" s="191">
        <f>I551+J551</f>
        <v>0</v>
      </c>
      <c r="Q551" s="191">
        <f>ROUND(I551*H551,2)</f>
        <v>0</v>
      </c>
      <c r="R551" s="191">
        <f>ROUND(J551*H551,2)</f>
        <v>0</v>
      </c>
      <c r="S551" s="70"/>
      <c r="T551" s="192">
        <f>S551*H551</f>
        <v>0</v>
      </c>
      <c r="U551" s="192">
        <v>0</v>
      </c>
      <c r="V551" s="192">
        <f>U551*H551</f>
        <v>0</v>
      </c>
      <c r="W551" s="192">
        <v>0</v>
      </c>
      <c r="X551" s="192">
        <f>W551*H551</f>
        <v>0</v>
      </c>
      <c r="Y551" s="193" t="s">
        <v>1</v>
      </c>
      <c r="Z551" s="33"/>
      <c r="AA551" s="33"/>
      <c r="AB551" s="33"/>
      <c r="AC551" s="33"/>
      <c r="AD551" s="33"/>
      <c r="AE551" s="33"/>
      <c r="AR551" s="194" t="s">
        <v>152</v>
      </c>
      <c r="AT551" s="194" t="s">
        <v>140</v>
      </c>
      <c r="AU551" s="194" t="s">
        <v>79</v>
      </c>
      <c r="AY551" s="14" t="s">
        <v>146</v>
      </c>
      <c r="BE551" s="114">
        <f>IF(O551="základní",K551,0)</f>
        <v>0</v>
      </c>
      <c r="BF551" s="114">
        <f>IF(O551="snížená",K551,0)</f>
        <v>0</v>
      </c>
      <c r="BG551" s="114">
        <f>IF(O551="zákl. přenesená",K551,0)</f>
        <v>0</v>
      </c>
      <c r="BH551" s="114">
        <f>IF(O551="sníž. přenesená",K551,0)</f>
        <v>0</v>
      </c>
      <c r="BI551" s="114">
        <f>IF(O551="nulová",K551,0)</f>
        <v>0</v>
      </c>
      <c r="BJ551" s="14" t="s">
        <v>87</v>
      </c>
      <c r="BK551" s="114">
        <f>ROUND(P551*H551,2)</f>
        <v>0</v>
      </c>
      <c r="BL551" s="14" t="s">
        <v>152</v>
      </c>
      <c r="BM551" s="194" t="s">
        <v>991</v>
      </c>
    </row>
    <row r="552" spans="1:65" s="2" customFormat="1" ht="19.5">
      <c r="A552" s="33"/>
      <c r="B552" s="34"/>
      <c r="C552" s="35"/>
      <c r="D552" s="195" t="s">
        <v>149</v>
      </c>
      <c r="E552" s="35"/>
      <c r="F552" s="196" t="s">
        <v>990</v>
      </c>
      <c r="G552" s="35"/>
      <c r="H552" s="35"/>
      <c r="I552" s="166"/>
      <c r="J552" s="166"/>
      <c r="K552" s="35"/>
      <c r="L552" s="35"/>
      <c r="M552" s="36"/>
      <c r="N552" s="197"/>
      <c r="O552" s="198"/>
      <c r="P552" s="70"/>
      <c r="Q552" s="70"/>
      <c r="R552" s="70"/>
      <c r="S552" s="70"/>
      <c r="T552" s="70"/>
      <c r="U552" s="70"/>
      <c r="V552" s="70"/>
      <c r="W552" s="70"/>
      <c r="X552" s="70"/>
      <c r="Y552" s="71"/>
      <c r="Z552" s="33"/>
      <c r="AA552" s="33"/>
      <c r="AB552" s="33"/>
      <c r="AC552" s="33"/>
      <c r="AD552" s="33"/>
      <c r="AE552" s="33"/>
      <c r="AT552" s="14" t="s">
        <v>149</v>
      </c>
      <c r="AU552" s="14" t="s">
        <v>79</v>
      </c>
    </row>
    <row r="553" spans="1:65" s="2" customFormat="1" ht="24.2" customHeight="1">
      <c r="A553" s="33"/>
      <c r="B553" s="34"/>
      <c r="C553" s="180" t="s">
        <v>992</v>
      </c>
      <c r="D553" s="180" t="s">
        <v>140</v>
      </c>
      <c r="E553" s="181" t="s">
        <v>993</v>
      </c>
      <c r="F553" s="182" t="s">
        <v>994</v>
      </c>
      <c r="G553" s="183" t="s">
        <v>143</v>
      </c>
      <c r="H553" s="184">
        <v>1</v>
      </c>
      <c r="I553" s="185"/>
      <c r="J553" s="186"/>
      <c r="K553" s="187">
        <f>ROUND(P553*H553,2)</f>
        <v>0</v>
      </c>
      <c r="L553" s="182" t="s">
        <v>144</v>
      </c>
      <c r="M553" s="188"/>
      <c r="N553" s="189" t="s">
        <v>1</v>
      </c>
      <c r="O553" s="190" t="s">
        <v>42</v>
      </c>
      <c r="P553" s="191">
        <f>I553+J553</f>
        <v>0</v>
      </c>
      <c r="Q553" s="191">
        <f>ROUND(I553*H553,2)</f>
        <v>0</v>
      </c>
      <c r="R553" s="191">
        <f>ROUND(J553*H553,2)</f>
        <v>0</v>
      </c>
      <c r="S553" s="70"/>
      <c r="T553" s="192">
        <f>S553*H553</f>
        <v>0</v>
      </c>
      <c r="U553" s="192">
        <v>0</v>
      </c>
      <c r="V553" s="192">
        <f>U553*H553</f>
        <v>0</v>
      </c>
      <c r="W553" s="192">
        <v>0</v>
      </c>
      <c r="X553" s="192">
        <f>W553*H553</f>
        <v>0</v>
      </c>
      <c r="Y553" s="193" t="s">
        <v>1</v>
      </c>
      <c r="Z553" s="33"/>
      <c r="AA553" s="33"/>
      <c r="AB553" s="33"/>
      <c r="AC553" s="33"/>
      <c r="AD553" s="33"/>
      <c r="AE553" s="33"/>
      <c r="AR553" s="194" t="s">
        <v>152</v>
      </c>
      <c r="AT553" s="194" t="s">
        <v>140</v>
      </c>
      <c r="AU553" s="194" t="s">
        <v>79</v>
      </c>
      <c r="AY553" s="14" t="s">
        <v>146</v>
      </c>
      <c r="BE553" s="114">
        <f>IF(O553="základní",K553,0)</f>
        <v>0</v>
      </c>
      <c r="BF553" s="114">
        <f>IF(O553="snížená",K553,0)</f>
        <v>0</v>
      </c>
      <c r="BG553" s="114">
        <f>IF(O553="zákl. přenesená",K553,0)</f>
        <v>0</v>
      </c>
      <c r="BH553" s="114">
        <f>IF(O553="sníž. přenesená",K553,0)</f>
        <v>0</v>
      </c>
      <c r="BI553" s="114">
        <f>IF(O553="nulová",K553,0)</f>
        <v>0</v>
      </c>
      <c r="BJ553" s="14" t="s">
        <v>87</v>
      </c>
      <c r="BK553" s="114">
        <f>ROUND(P553*H553,2)</f>
        <v>0</v>
      </c>
      <c r="BL553" s="14" t="s">
        <v>152</v>
      </c>
      <c r="BM553" s="194" t="s">
        <v>995</v>
      </c>
    </row>
    <row r="554" spans="1:65" s="2" customFormat="1" ht="19.5">
      <c r="A554" s="33"/>
      <c r="B554" s="34"/>
      <c r="C554" s="35"/>
      <c r="D554" s="195" t="s">
        <v>149</v>
      </c>
      <c r="E554" s="35"/>
      <c r="F554" s="196" t="s">
        <v>994</v>
      </c>
      <c r="G554" s="35"/>
      <c r="H554" s="35"/>
      <c r="I554" s="166"/>
      <c r="J554" s="166"/>
      <c r="K554" s="35"/>
      <c r="L554" s="35"/>
      <c r="M554" s="36"/>
      <c r="N554" s="197"/>
      <c r="O554" s="198"/>
      <c r="P554" s="70"/>
      <c r="Q554" s="70"/>
      <c r="R554" s="70"/>
      <c r="S554" s="70"/>
      <c r="T554" s="70"/>
      <c r="U554" s="70"/>
      <c r="V554" s="70"/>
      <c r="W554" s="70"/>
      <c r="X554" s="70"/>
      <c r="Y554" s="71"/>
      <c r="Z554" s="33"/>
      <c r="AA554" s="33"/>
      <c r="AB554" s="33"/>
      <c r="AC554" s="33"/>
      <c r="AD554" s="33"/>
      <c r="AE554" s="33"/>
      <c r="AT554" s="14" t="s">
        <v>149</v>
      </c>
      <c r="AU554" s="14" t="s">
        <v>79</v>
      </c>
    </row>
    <row r="555" spans="1:65" s="2" customFormat="1" ht="24.2" customHeight="1">
      <c r="A555" s="33"/>
      <c r="B555" s="34"/>
      <c r="C555" s="180" t="s">
        <v>996</v>
      </c>
      <c r="D555" s="180" t="s">
        <v>140</v>
      </c>
      <c r="E555" s="181" t="s">
        <v>997</v>
      </c>
      <c r="F555" s="182" t="s">
        <v>998</v>
      </c>
      <c r="G555" s="183" t="s">
        <v>143</v>
      </c>
      <c r="H555" s="184">
        <v>1</v>
      </c>
      <c r="I555" s="185"/>
      <c r="J555" s="186"/>
      <c r="K555" s="187">
        <f>ROUND(P555*H555,2)</f>
        <v>0</v>
      </c>
      <c r="L555" s="182" t="s">
        <v>144</v>
      </c>
      <c r="M555" s="188"/>
      <c r="N555" s="189" t="s">
        <v>1</v>
      </c>
      <c r="O555" s="190" t="s">
        <v>42</v>
      </c>
      <c r="P555" s="191">
        <f>I555+J555</f>
        <v>0</v>
      </c>
      <c r="Q555" s="191">
        <f>ROUND(I555*H555,2)</f>
        <v>0</v>
      </c>
      <c r="R555" s="191">
        <f>ROUND(J555*H555,2)</f>
        <v>0</v>
      </c>
      <c r="S555" s="70"/>
      <c r="T555" s="192">
        <f>S555*H555</f>
        <v>0</v>
      </c>
      <c r="U555" s="192">
        <v>0</v>
      </c>
      <c r="V555" s="192">
        <f>U555*H555</f>
        <v>0</v>
      </c>
      <c r="W555" s="192">
        <v>0</v>
      </c>
      <c r="X555" s="192">
        <f>W555*H555</f>
        <v>0</v>
      </c>
      <c r="Y555" s="193" t="s">
        <v>1</v>
      </c>
      <c r="Z555" s="33"/>
      <c r="AA555" s="33"/>
      <c r="AB555" s="33"/>
      <c r="AC555" s="33"/>
      <c r="AD555" s="33"/>
      <c r="AE555" s="33"/>
      <c r="AR555" s="194" t="s">
        <v>152</v>
      </c>
      <c r="AT555" s="194" t="s">
        <v>140</v>
      </c>
      <c r="AU555" s="194" t="s">
        <v>79</v>
      </c>
      <c r="AY555" s="14" t="s">
        <v>146</v>
      </c>
      <c r="BE555" s="114">
        <f>IF(O555="základní",K555,0)</f>
        <v>0</v>
      </c>
      <c r="BF555" s="114">
        <f>IF(O555="snížená",K555,0)</f>
        <v>0</v>
      </c>
      <c r="BG555" s="114">
        <f>IF(O555="zákl. přenesená",K555,0)</f>
        <v>0</v>
      </c>
      <c r="BH555" s="114">
        <f>IF(O555="sníž. přenesená",K555,0)</f>
        <v>0</v>
      </c>
      <c r="BI555" s="114">
        <f>IF(O555="nulová",K555,0)</f>
        <v>0</v>
      </c>
      <c r="BJ555" s="14" t="s">
        <v>87</v>
      </c>
      <c r="BK555" s="114">
        <f>ROUND(P555*H555,2)</f>
        <v>0</v>
      </c>
      <c r="BL555" s="14" t="s">
        <v>152</v>
      </c>
      <c r="BM555" s="194" t="s">
        <v>999</v>
      </c>
    </row>
    <row r="556" spans="1:65" s="2" customFormat="1" ht="19.5">
      <c r="A556" s="33"/>
      <c r="B556" s="34"/>
      <c r="C556" s="35"/>
      <c r="D556" s="195" t="s">
        <v>149</v>
      </c>
      <c r="E556" s="35"/>
      <c r="F556" s="196" t="s">
        <v>998</v>
      </c>
      <c r="G556" s="35"/>
      <c r="H556" s="35"/>
      <c r="I556" s="166"/>
      <c r="J556" s="166"/>
      <c r="K556" s="35"/>
      <c r="L556" s="35"/>
      <c r="M556" s="36"/>
      <c r="N556" s="197"/>
      <c r="O556" s="198"/>
      <c r="P556" s="70"/>
      <c r="Q556" s="70"/>
      <c r="R556" s="70"/>
      <c r="S556" s="70"/>
      <c r="T556" s="70"/>
      <c r="U556" s="70"/>
      <c r="V556" s="70"/>
      <c r="W556" s="70"/>
      <c r="X556" s="70"/>
      <c r="Y556" s="71"/>
      <c r="Z556" s="33"/>
      <c r="AA556" s="33"/>
      <c r="AB556" s="33"/>
      <c r="AC556" s="33"/>
      <c r="AD556" s="33"/>
      <c r="AE556" s="33"/>
      <c r="AT556" s="14" t="s">
        <v>149</v>
      </c>
      <c r="AU556" s="14" t="s">
        <v>79</v>
      </c>
    </row>
    <row r="557" spans="1:65" s="2" customFormat="1" ht="24.2" customHeight="1">
      <c r="A557" s="33"/>
      <c r="B557" s="34"/>
      <c r="C557" s="180" t="s">
        <v>1000</v>
      </c>
      <c r="D557" s="180" t="s">
        <v>140</v>
      </c>
      <c r="E557" s="181" t="s">
        <v>1001</v>
      </c>
      <c r="F557" s="182" t="s">
        <v>1002</v>
      </c>
      <c r="G557" s="183" t="s">
        <v>143</v>
      </c>
      <c r="H557" s="184">
        <v>1</v>
      </c>
      <c r="I557" s="185"/>
      <c r="J557" s="186"/>
      <c r="K557" s="187">
        <f>ROUND(P557*H557,2)</f>
        <v>0</v>
      </c>
      <c r="L557" s="182" t="s">
        <v>144</v>
      </c>
      <c r="M557" s="188"/>
      <c r="N557" s="189" t="s">
        <v>1</v>
      </c>
      <c r="O557" s="190" t="s">
        <v>42</v>
      </c>
      <c r="P557" s="191">
        <f>I557+J557</f>
        <v>0</v>
      </c>
      <c r="Q557" s="191">
        <f>ROUND(I557*H557,2)</f>
        <v>0</v>
      </c>
      <c r="R557" s="191">
        <f>ROUND(J557*H557,2)</f>
        <v>0</v>
      </c>
      <c r="S557" s="70"/>
      <c r="T557" s="192">
        <f>S557*H557</f>
        <v>0</v>
      </c>
      <c r="U557" s="192">
        <v>0</v>
      </c>
      <c r="V557" s="192">
        <f>U557*H557</f>
        <v>0</v>
      </c>
      <c r="W557" s="192">
        <v>0</v>
      </c>
      <c r="X557" s="192">
        <f>W557*H557</f>
        <v>0</v>
      </c>
      <c r="Y557" s="193" t="s">
        <v>1</v>
      </c>
      <c r="Z557" s="33"/>
      <c r="AA557" s="33"/>
      <c r="AB557" s="33"/>
      <c r="AC557" s="33"/>
      <c r="AD557" s="33"/>
      <c r="AE557" s="33"/>
      <c r="AR557" s="194" t="s">
        <v>152</v>
      </c>
      <c r="AT557" s="194" t="s">
        <v>140</v>
      </c>
      <c r="AU557" s="194" t="s">
        <v>79</v>
      </c>
      <c r="AY557" s="14" t="s">
        <v>146</v>
      </c>
      <c r="BE557" s="114">
        <f>IF(O557="základní",K557,0)</f>
        <v>0</v>
      </c>
      <c r="BF557" s="114">
        <f>IF(O557="snížená",K557,0)</f>
        <v>0</v>
      </c>
      <c r="BG557" s="114">
        <f>IF(O557="zákl. přenesená",K557,0)</f>
        <v>0</v>
      </c>
      <c r="BH557" s="114">
        <f>IF(O557="sníž. přenesená",K557,0)</f>
        <v>0</v>
      </c>
      <c r="BI557" s="114">
        <f>IF(O557="nulová",K557,0)</f>
        <v>0</v>
      </c>
      <c r="BJ557" s="14" t="s">
        <v>87</v>
      </c>
      <c r="BK557" s="114">
        <f>ROUND(P557*H557,2)</f>
        <v>0</v>
      </c>
      <c r="BL557" s="14" t="s">
        <v>152</v>
      </c>
      <c r="BM557" s="194" t="s">
        <v>1003</v>
      </c>
    </row>
    <row r="558" spans="1:65" s="2" customFormat="1" ht="19.5">
      <c r="A558" s="33"/>
      <c r="B558" s="34"/>
      <c r="C558" s="35"/>
      <c r="D558" s="195" t="s">
        <v>149</v>
      </c>
      <c r="E558" s="35"/>
      <c r="F558" s="196" t="s">
        <v>1002</v>
      </c>
      <c r="G558" s="35"/>
      <c r="H558" s="35"/>
      <c r="I558" s="166"/>
      <c r="J558" s="166"/>
      <c r="K558" s="35"/>
      <c r="L558" s="35"/>
      <c r="M558" s="36"/>
      <c r="N558" s="197"/>
      <c r="O558" s="198"/>
      <c r="P558" s="70"/>
      <c r="Q558" s="70"/>
      <c r="R558" s="70"/>
      <c r="S558" s="70"/>
      <c r="T558" s="70"/>
      <c r="U558" s="70"/>
      <c r="V558" s="70"/>
      <c r="W558" s="70"/>
      <c r="X558" s="70"/>
      <c r="Y558" s="71"/>
      <c r="Z558" s="33"/>
      <c r="AA558" s="33"/>
      <c r="AB558" s="33"/>
      <c r="AC558" s="33"/>
      <c r="AD558" s="33"/>
      <c r="AE558" s="33"/>
      <c r="AT558" s="14" t="s">
        <v>149</v>
      </c>
      <c r="AU558" s="14" t="s">
        <v>79</v>
      </c>
    </row>
    <row r="559" spans="1:65" s="2" customFormat="1" ht="24.2" customHeight="1">
      <c r="A559" s="33"/>
      <c r="B559" s="34"/>
      <c r="C559" s="180" t="s">
        <v>1004</v>
      </c>
      <c r="D559" s="180" t="s">
        <v>140</v>
      </c>
      <c r="E559" s="181" t="s">
        <v>1005</v>
      </c>
      <c r="F559" s="182" t="s">
        <v>1006</v>
      </c>
      <c r="G559" s="183" t="s">
        <v>143</v>
      </c>
      <c r="H559" s="184">
        <v>1</v>
      </c>
      <c r="I559" s="185"/>
      <c r="J559" s="186"/>
      <c r="K559" s="187">
        <f>ROUND(P559*H559,2)</f>
        <v>0</v>
      </c>
      <c r="L559" s="182" t="s">
        <v>144</v>
      </c>
      <c r="M559" s="188"/>
      <c r="N559" s="189" t="s">
        <v>1</v>
      </c>
      <c r="O559" s="190" t="s">
        <v>42</v>
      </c>
      <c r="P559" s="191">
        <f>I559+J559</f>
        <v>0</v>
      </c>
      <c r="Q559" s="191">
        <f>ROUND(I559*H559,2)</f>
        <v>0</v>
      </c>
      <c r="R559" s="191">
        <f>ROUND(J559*H559,2)</f>
        <v>0</v>
      </c>
      <c r="S559" s="70"/>
      <c r="T559" s="192">
        <f>S559*H559</f>
        <v>0</v>
      </c>
      <c r="U559" s="192">
        <v>0</v>
      </c>
      <c r="V559" s="192">
        <f>U559*H559</f>
        <v>0</v>
      </c>
      <c r="W559" s="192">
        <v>0</v>
      </c>
      <c r="X559" s="192">
        <f>W559*H559</f>
        <v>0</v>
      </c>
      <c r="Y559" s="193" t="s">
        <v>1</v>
      </c>
      <c r="Z559" s="33"/>
      <c r="AA559" s="33"/>
      <c r="AB559" s="33"/>
      <c r="AC559" s="33"/>
      <c r="AD559" s="33"/>
      <c r="AE559" s="33"/>
      <c r="AR559" s="194" t="s">
        <v>152</v>
      </c>
      <c r="AT559" s="194" t="s">
        <v>140</v>
      </c>
      <c r="AU559" s="194" t="s">
        <v>79</v>
      </c>
      <c r="AY559" s="14" t="s">
        <v>146</v>
      </c>
      <c r="BE559" s="114">
        <f>IF(O559="základní",K559,0)</f>
        <v>0</v>
      </c>
      <c r="BF559" s="114">
        <f>IF(O559="snížená",K559,0)</f>
        <v>0</v>
      </c>
      <c r="BG559" s="114">
        <f>IF(O559="zákl. přenesená",K559,0)</f>
        <v>0</v>
      </c>
      <c r="BH559" s="114">
        <f>IF(O559="sníž. přenesená",K559,0)</f>
        <v>0</v>
      </c>
      <c r="BI559" s="114">
        <f>IF(O559="nulová",K559,0)</f>
        <v>0</v>
      </c>
      <c r="BJ559" s="14" t="s">
        <v>87</v>
      </c>
      <c r="BK559" s="114">
        <f>ROUND(P559*H559,2)</f>
        <v>0</v>
      </c>
      <c r="BL559" s="14" t="s">
        <v>152</v>
      </c>
      <c r="BM559" s="194" t="s">
        <v>1007</v>
      </c>
    </row>
    <row r="560" spans="1:65" s="2" customFormat="1" ht="19.5">
      <c r="A560" s="33"/>
      <c r="B560" s="34"/>
      <c r="C560" s="35"/>
      <c r="D560" s="195" t="s">
        <v>149</v>
      </c>
      <c r="E560" s="35"/>
      <c r="F560" s="196" t="s">
        <v>1006</v>
      </c>
      <c r="G560" s="35"/>
      <c r="H560" s="35"/>
      <c r="I560" s="166"/>
      <c r="J560" s="166"/>
      <c r="K560" s="35"/>
      <c r="L560" s="35"/>
      <c r="M560" s="36"/>
      <c r="N560" s="197"/>
      <c r="O560" s="198"/>
      <c r="P560" s="70"/>
      <c r="Q560" s="70"/>
      <c r="R560" s="70"/>
      <c r="S560" s="70"/>
      <c r="T560" s="70"/>
      <c r="U560" s="70"/>
      <c r="V560" s="70"/>
      <c r="W560" s="70"/>
      <c r="X560" s="70"/>
      <c r="Y560" s="71"/>
      <c r="Z560" s="33"/>
      <c r="AA560" s="33"/>
      <c r="AB560" s="33"/>
      <c r="AC560" s="33"/>
      <c r="AD560" s="33"/>
      <c r="AE560" s="33"/>
      <c r="AT560" s="14" t="s">
        <v>149</v>
      </c>
      <c r="AU560" s="14" t="s">
        <v>79</v>
      </c>
    </row>
    <row r="561" spans="1:65" s="2" customFormat="1" ht="24.2" customHeight="1">
      <c r="A561" s="33"/>
      <c r="B561" s="34"/>
      <c r="C561" s="180" t="s">
        <v>1008</v>
      </c>
      <c r="D561" s="180" t="s">
        <v>140</v>
      </c>
      <c r="E561" s="181" t="s">
        <v>1009</v>
      </c>
      <c r="F561" s="182" t="s">
        <v>1010</v>
      </c>
      <c r="G561" s="183" t="s">
        <v>143</v>
      </c>
      <c r="H561" s="184">
        <v>1</v>
      </c>
      <c r="I561" s="185"/>
      <c r="J561" s="186"/>
      <c r="K561" s="187">
        <f>ROUND(P561*H561,2)</f>
        <v>0</v>
      </c>
      <c r="L561" s="182" t="s">
        <v>144</v>
      </c>
      <c r="M561" s="188"/>
      <c r="N561" s="189" t="s">
        <v>1</v>
      </c>
      <c r="O561" s="190" t="s">
        <v>42</v>
      </c>
      <c r="P561" s="191">
        <f>I561+J561</f>
        <v>0</v>
      </c>
      <c r="Q561" s="191">
        <f>ROUND(I561*H561,2)</f>
        <v>0</v>
      </c>
      <c r="R561" s="191">
        <f>ROUND(J561*H561,2)</f>
        <v>0</v>
      </c>
      <c r="S561" s="70"/>
      <c r="T561" s="192">
        <f>S561*H561</f>
        <v>0</v>
      </c>
      <c r="U561" s="192">
        <v>0</v>
      </c>
      <c r="V561" s="192">
        <f>U561*H561</f>
        <v>0</v>
      </c>
      <c r="W561" s="192">
        <v>0</v>
      </c>
      <c r="X561" s="192">
        <f>W561*H561</f>
        <v>0</v>
      </c>
      <c r="Y561" s="193" t="s">
        <v>1</v>
      </c>
      <c r="Z561" s="33"/>
      <c r="AA561" s="33"/>
      <c r="AB561" s="33"/>
      <c r="AC561" s="33"/>
      <c r="AD561" s="33"/>
      <c r="AE561" s="33"/>
      <c r="AR561" s="194" t="s">
        <v>152</v>
      </c>
      <c r="AT561" s="194" t="s">
        <v>140</v>
      </c>
      <c r="AU561" s="194" t="s">
        <v>79</v>
      </c>
      <c r="AY561" s="14" t="s">
        <v>146</v>
      </c>
      <c r="BE561" s="114">
        <f>IF(O561="základní",K561,0)</f>
        <v>0</v>
      </c>
      <c r="BF561" s="114">
        <f>IF(O561="snížená",K561,0)</f>
        <v>0</v>
      </c>
      <c r="BG561" s="114">
        <f>IF(O561="zákl. přenesená",K561,0)</f>
        <v>0</v>
      </c>
      <c r="BH561" s="114">
        <f>IF(O561="sníž. přenesená",K561,0)</f>
        <v>0</v>
      </c>
      <c r="BI561" s="114">
        <f>IF(O561="nulová",K561,0)</f>
        <v>0</v>
      </c>
      <c r="BJ561" s="14" t="s">
        <v>87</v>
      </c>
      <c r="BK561" s="114">
        <f>ROUND(P561*H561,2)</f>
        <v>0</v>
      </c>
      <c r="BL561" s="14" t="s">
        <v>152</v>
      </c>
      <c r="BM561" s="194" t="s">
        <v>1011</v>
      </c>
    </row>
    <row r="562" spans="1:65" s="2" customFormat="1" ht="19.5">
      <c r="A562" s="33"/>
      <c r="B562" s="34"/>
      <c r="C562" s="35"/>
      <c r="D562" s="195" t="s">
        <v>149</v>
      </c>
      <c r="E562" s="35"/>
      <c r="F562" s="196" t="s">
        <v>1010</v>
      </c>
      <c r="G562" s="35"/>
      <c r="H562" s="35"/>
      <c r="I562" s="166"/>
      <c r="J562" s="166"/>
      <c r="K562" s="35"/>
      <c r="L562" s="35"/>
      <c r="M562" s="36"/>
      <c r="N562" s="197"/>
      <c r="O562" s="198"/>
      <c r="P562" s="70"/>
      <c r="Q562" s="70"/>
      <c r="R562" s="70"/>
      <c r="S562" s="70"/>
      <c r="T562" s="70"/>
      <c r="U562" s="70"/>
      <c r="V562" s="70"/>
      <c r="W562" s="70"/>
      <c r="X562" s="70"/>
      <c r="Y562" s="71"/>
      <c r="Z562" s="33"/>
      <c r="AA562" s="33"/>
      <c r="AB562" s="33"/>
      <c r="AC562" s="33"/>
      <c r="AD562" s="33"/>
      <c r="AE562" s="33"/>
      <c r="AT562" s="14" t="s">
        <v>149</v>
      </c>
      <c r="AU562" s="14" t="s">
        <v>79</v>
      </c>
    </row>
    <row r="563" spans="1:65" s="2" customFormat="1" ht="24.2" customHeight="1">
      <c r="A563" s="33"/>
      <c r="B563" s="34"/>
      <c r="C563" s="180" t="s">
        <v>1012</v>
      </c>
      <c r="D563" s="180" t="s">
        <v>140</v>
      </c>
      <c r="E563" s="181" t="s">
        <v>1013</v>
      </c>
      <c r="F563" s="182" t="s">
        <v>1014</v>
      </c>
      <c r="G563" s="183" t="s">
        <v>143</v>
      </c>
      <c r="H563" s="184">
        <v>1</v>
      </c>
      <c r="I563" s="185"/>
      <c r="J563" s="186"/>
      <c r="K563" s="187">
        <f>ROUND(P563*H563,2)</f>
        <v>0</v>
      </c>
      <c r="L563" s="182" t="s">
        <v>144</v>
      </c>
      <c r="M563" s="188"/>
      <c r="N563" s="189" t="s">
        <v>1</v>
      </c>
      <c r="O563" s="190" t="s">
        <v>42</v>
      </c>
      <c r="P563" s="191">
        <f>I563+J563</f>
        <v>0</v>
      </c>
      <c r="Q563" s="191">
        <f>ROUND(I563*H563,2)</f>
        <v>0</v>
      </c>
      <c r="R563" s="191">
        <f>ROUND(J563*H563,2)</f>
        <v>0</v>
      </c>
      <c r="S563" s="70"/>
      <c r="T563" s="192">
        <f>S563*H563</f>
        <v>0</v>
      </c>
      <c r="U563" s="192">
        <v>0</v>
      </c>
      <c r="V563" s="192">
        <f>U563*H563</f>
        <v>0</v>
      </c>
      <c r="W563" s="192">
        <v>0</v>
      </c>
      <c r="X563" s="192">
        <f>W563*H563</f>
        <v>0</v>
      </c>
      <c r="Y563" s="193" t="s">
        <v>1</v>
      </c>
      <c r="Z563" s="33"/>
      <c r="AA563" s="33"/>
      <c r="AB563" s="33"/>
      <c r="AC563" s="33"/>
      <c r="AD563" s="33"/>
      <c r="AE563" s="33"/>
      <c r="AR563" s="194" t="s">
        <v>152</v>
      </c>
      <c r="AT563" s="194" t="s">
        <v>140</v>
      </c>
      <c r="AU563" s="194" t="s">
        <v>79</v>
      </c>
      <c r="AY563" s="14" t="s">
        <v>146</v>
      </c>
      <c r="BE563" s="114">
        <f>IF(O563="základní",K563,0)</f>
        <v>0</v>
      </c>
      <c r="BF563" s="114">
        <f>IF(O563="snížená",K563,0)</f>
        <v>0</v>
      </c>
      <c r="BG563" s="114">
        <f>IF(O563="zákl. přenesená",K563,0)</f>
        <v>0</v>
      </c>
      <c r="BH563" s="114">
        <f>IF(O563="sníž. přenesená",K563,0)</f>
        <v>0</v>
      </c>
      <c r="BI563" s="114">
        <f>IF(O563="nulová",K563,0)</f>
        <v>0</v>
      </c>
      <c r="BJ563" s="14" t="s">
        <v>87</v>
      </c>
      <c r="BK563" s="114">
        <f>ROUND(P563*H563,2)</f>
        <v>0</v>
      </c>
      <c r="BL563" s="14" t="s">
        <v>152</v>
      </c>
      <c r="BM563" s="194" t="s">
        <v>1015</v>
      </c>
    </row>
    <row r="564" spans="1:65" s="2" customFormat="1" ht="19.5">
      <c r="A564" s="33"/>
      <c r="B564" s="34"/>
      <c r="C564" s="35"/>
      <c r="D564" s="195" t="s">
        <v>149</v>
      </c>
      <c r="E564" s="35"/>
      <c r="F564" s="196" t="s">
        <v>1014</v>
      </c>
      <c r="G564" s="35"/>
      <c r="H564" s="35"/>
      <c r="I564" s="166"/>
      <c r="J564" s="166"/>
      <c r="K564" s="35"/>
      <c r="L564" s="35"/>
      <c r="M564" s="36"/>
      <c r="N564" s="197"/>
      <c r="O564" s="198"/>
      <c r="P564" s="70"/>
      <c r="Q564" s="70"/>
      <c r="R564" s="70"/>
      <c r="S564" s="70"/>
      <c r="T564" s="70"/>
      <c r="U564" s="70"/>
      <c r="V564" s="70"/>
      <c r="W564" s="70"/>
      <c r="X564" s="70"/>
      <c r="Y564" s="71"/>
      <c r="Z564" s="33"/>
      <c r="AA564" s="33"/>
      <c r="AB564" s="33"/>
      <c r="AC564" s="33"/>
      <c r="AD564" s="33"/>
      <c r="AE564" s="33"/>
      <c r="AT564" s="14" t="s">
        <v>149</v>
      </c>
      <c r="AU564" s="14" t="s">
        <v>79</v>
      </c>
    </row>
    <row r="565" spans="1:65" s="2" customFormat="1" ht="24.2" customHeight="1">
      <c r="A565" s="33"/>
      <c r="B565" s="34"/>
      <c r="C565" s="180" t="s">
        <v>1016</v>
      </c>
      <c r="D565" s="180" t="s">
        <v>140</v>
      </c>
      <c r="E565" s="181" t="s">
        <v>1017</v>
      </c>
      <c r="F565" s="182" t="s">
        <v>1018</v>
      </c>
      <c r="G565" s="183" t="s">
        <v>143</v>
      </c>
      <c r="H565" s="184">
        <v>1</v>
      </c>
      <c r="I565" s="185"/>
      <c r="J565" s="186"/>
      <c r="K565" s="187">
        <f>ROUND(P565*H565,2)</f>
        <v>0</v>
      </c>
      <c r="L565" s="182" t="s">
        <v>144</v>
      </c>
      <c r="M565" s="188"/>
      <c r="N565" s="189" t="s">
        <v>1</v>
      </c>
      <c r="O565" s="190" t="s">
        <v>42</v>
      </c>
      <c r="P565" s="191">
        <f>I565+J565</f>
        <v>0</v>
      </c>
      <c r="Q565" s="191">
        <f>ROUND(I565*H565,2)</f>
        <v>0</v>
      </c>
      <c r="R565" s="191">
        <f>ROUND(J565*H565,2)</f>
        <v>0</v>
      </c>
      <c r="S565" s="70"/>
      <c r="T565" s="192">
        <f>S565*H565</f>
        <v>0</v>
      </c>
      <c r="U565" s="192">
        <v>0</v>
      </c>
      <c r="V565" s="192">
        <f>U565*H565</f>
        <v>0</v>
      </c>
      <c r="W565" s="192">
        <v>0</v>
      </c>
      <c r="X565" s="192">
        <f>W565*H565</f>
        <v>0</v>
      </c>
      <c r="Y565" s="193" t="s">
        <v>1</v>
      </c>
      <c r="Z565" s="33"/>
      <c r="AA565" s="33"/>
      <c r="AB565" s="33"/>
      <c r="AC565" s="33"/>
      <c r="AD565" s="33"/>
      <c r="AE565" s="33"/>
      <c r="AR565" s="194" t="s">
        <v>152</v>
      </c>
      <c r="AT565" s="194" t="s">
        <v>140</v>
      </c>
      <c r="AU565" s="194" t="s">
        <v>79</v>
      </c>
      <c r="AY565" s="14" t="s">
        <v>146</v>
      </c>
      <c r="BE565" s="114">
        <f>IF(O565="základní",K565,0)</f>
        <v>0</v>
      </c>
      <c r="BF565" s="114">
        <f>IF(O565="snížená",K565,0)</f>
        <v>0</v>
      </c>
      <c r="BG565" s="114">
        <f>IF(O565="zákl. přenesená",K565,0)</f>
        <v>0</v>
      </c>
      <c r="BH565" s="114">
        <f>IF(O565="sníž. přenesená",K565,0)</f>
        <v>0</v>
      </c>
      <c r="BI565" s="114">
        <f>IF(O565="nulová",K565,0)</f>
        <v>0</v>
      </c>
      <c r="BJ565" s="14" t="s">
        <v>87</v>
      </c>
      <c r="BK565" s="114">
        <f>ROUND(P565*H565,2)</f>
        <v>0</v>
      </c>
      <c r="BL565" s="14" t="s">
        <v>152</v>
      </c>
      <c r="BM565" s="194" t="s">
        <v>1019</v>
      </c>
    </row>
    <row r="566" spans="1:65" s="2" customFormat="1" ht="19.5">
      <c r="A566" s="33"/>
      <c r="B566" s="34"/>
      <c r="C566" s="35"/>
      <c r="D566" s="195" t="s">
        <v>149</v>
      </c>
      <c r="E566" s="35"/>
      <c r="F566" s="196" t="s">
        <v>1018</v>
      </c>
      <c r="G566" s="35"/>
      <c r="H566" s="35"/>
      <c r="I566" s="166"/>
      <c r="J566" s="166"/>
      <c r="K566" s="35"/>
      <c r="L566" s="35"/>
      <c r="M566" s="36"/>
      <c r="N566" s="197"/>
      <c r="O566" s="198"/>
      <c r="P566" s="70"/>
      <c r="Q566" s="70"/>
      <c r="R566" s="70"/>
      <c r="S566" s="70"/>
      <c r="T566" s="70"/>
      <c r="U566" s="70"/>
      <c r="V566" s="70"/>
      <c r="W566" s="70"/>
      <c r="X566" s="70"/>
      <c r="Y566" s="71"/>
      <c r="Z566" s="33"/>
      <c r="AA566" s="33"/>
      <c r="AB566" s="33"/>
      <c r="AC566" s="33"/>
      <c r="AD566" s="33"/>
      <c r="AE566" s="33"/>
      <c r="AT566" s="14" t="s">
        <v>149</v>
      </c>
      <c r="AU566" s="14" t="s">
        <v>79</v>
      </c>
    </row>
    <row r="567" spans="1:65" s="2" customFormat="1" ht="24.2" customHeight="1">
      <c r="A567" s="33"/>
      <c r="B567" s="34"/>
      <c r="C567" s="180" t="s">
        <v>1020</v>
      </c>
      <c r="D567" s="180" t="s">
        <v>140</v>
      </c>
      <c r="E567" s="181" t="s">
        <v>1021</v>
      </c>
      <c r="F567" s="182" t="s">
        <v>1022</v>
      </c>
      <c r="G567" s="183" t="s">
        <v>143</v>
      </c>
      <c r="H567" s="184">
        <v>1</v>
      </c>
      <c r="I567" s="185"/>
      <c r="J567" s="186"/>
      <c r="K567" s="187">
        <f>ROUND(P567*H567,2)</f>
        <v>0</v>
      </c>
      <c r="L567" s="182" t="s">
        <v>144</v>
      </c>
      <c r="M567" s="188"/>
      <c r="N567" s="189" t="s">
        <v>1</v>
      </c>
      <c r="O567" s="190" t="s">
        <v>42</v>
      </c>
      <c r="P567" s="191">
        <f>I567+J567</f>
        <v>0</v>
      </c>
      <c r="Q567" s="191">
        <f>ROUND(I567*H567,2)</f>
        <v>0</v>
      </c>
      <c r="R567" s="191">
        <f>ROUND(J567*H567,2)</f>
        <v>0</v>
      </c>
      <c r="S567" s="70"/>
      <c r="T567" s="192">
        <f>S567*H567</f>
        <v>0</v>
      </c>
      <c r="U567" s="192">
        <v>0</v>
      </c>
      <c r="V567" s="192">
        <f>U567*H567</f>
        <v>0</v>
      </c>
      <c r="W567" s="192">
        <v>0</v>
      </c>
      <c r="X567" s="192">
        <f>W567*H567</f>
        <v>0</v>
      </c>
      <c r="Y567" s="193" t="s">
        <v>1</v>
      </c>
      <c r="Z567" s="33"/>
      <c r="AA567" s="33"/>
      <c r="AB567" s="33"/>
      <c r="AC567" s="33"/>
      <c r="AD567" s="33"/>
      <c r="AE567" s="33"/>
      <c r="AR567" s="194" t="s">
        <v>152</v>
      </c>
      <c r="AT567" s="194" t="s">
        <v>140</v>
      </c>
      <c r="AU567" s="194" t="s">
        <v>79</v>
      </c>
      <c r="AY567" s="14" t="s">
        <v>146</v>
      </c>
      <c r="BE567" s="114">
        <f>IF(O567="základní",K567,0)</f>
        <v>0</v>
      </c>
      <c r="BF567" s="114">
        <f>IF(O567="snížená",K567,0)</f>
        <v>0</v>
      </c>
      <c r="BG567" s="114">
        <f>IF(O567="zákl. přenesená",K567,0)</f>
        <v>0</v>
      </c>
      <c r="BH567" s="114">
        <f>IF(O567="sníž. přenesená",K567,0)</f>
        <v>0</v>
      </c>
      <c r="BI567" s="114">
        <f>IF(O567="nulová",K567,0)</f>
        <v>0</v>
      </c>
      <c r="BJ567" s="14" t="s">
        <v>87</v>
      </c>
      <c r="BK567" s="114">
        <f>ROUND(P567*H567,2)</f>
        <v>0</v>
      </c>
      <c r="BL567" s="14" t="s">
        <v>152</v>
      </c>
      <c r="BM567" s="194" t="s">
        <v>1023</v>
      </c>
    </row>
    <row r="568" spans="1:65" s="2" customFormat="1" ht="19.5">
      <c r="A568" s="33"/>
      <c r="B568" s="34"/>
      <c r="C568" s="35"/>
      <c r="D568" s="195" t="s">
        <v>149</v>
      </c>
      <c r="E568" s="35"/>
      <c r="F568" s="196" t="s">
        <v>1022</v>
      </c>
      <c r="G568" s="35"/>
      <c r="H568" s="35"/>
      <c r="I568" s="166"/>
      <c r="J568" s="166"/>
      <c r="K568" s="35"/>
      <c r="L568" s="35"/>
      <c r="M568" s="36"/>
      <c r="N568" s="197"/>
      <c r="O568" s="198"/>
      <c r="P568" s="70"/>
      <c r="Q568" s="70"/>
      <c r="R568" s="70"/>
      <c r="S568" s="70"/>
      <c r="T568" s="70"/>
      <c r="U568" s="70"/>
      <c r="V568" s="70"/>
      <c r="W568" s="70"/>
      <c r="X568" s="70"/>
      <c r="Y568" s="71"/>
      <c r="Z568" s="33"/>
      <c r="AA568" s="33"/>
      <c r="AB568" s="33"/>
      <c r="AC568" s="33"/>
      <c r="AD568" s="33"/>
      <c r="AE568" s="33"/>
      <c r="AT568" s="14" t="s">
        <v>149</v>
      </c>
      <c r="AU568" s="14" t="s">
        <v>79</v>
      </c>
    </row>
    <row r="569" spans="1:65" s="2" customFormat="1" ht="24.2" customHeight="1">
      <c r="A569" s="33"/>
      <c r="B569" s="34"/>
      <c r="C569" s="180" t="s">
        <v>1024</v>
      </c>
      <c r="D569" s="180" t="s">
        <v>140</v>
      </c>
      <c r="E569" s="181" t="s">
        <v>1025</v>
      </c>
      <c r="F569" s="182" t="s">
        <v>1026</v>
      </c>
      <c r="G569" s="183" t="s">
        <v>143</v>
      </c>
      <c r="H569" s="184">
        <v>1</v>
      </c>
      <c r="I569" s="185"/>
      <c r="J569" s="186"/>
      <c r="K569" s="187">
        <f>ROUND(P569*H569,2)</f>
        <v>0</v>
      </c>
      <c r="L569" s="182" t="s">
        <v>144</v>
      </c>
      <c r="M569" s="188"/>
      <c r="N569" s="189" t="s">
        <v>1</v>
      </c>
      <c r="O569" s="190" t="s">
        <v>42</v>
      </c>
      <c r="P569" s="191">
        <f>I569+J569</f>
        <v>0</v>
      </c>
      <c r="Q569" s="191">
        <f>ROUND(I569*H569,2)</f>
        <v>0</v>
      </c>
      <c r="R569" s="191">
        <f>ROUND(J569*H569,2)</f>
        <v>0</v>
      </c>
      <c r="S569" s="70"/>
      <c r="T569" s="192">
        <f>S569*H569</f>
        <v>0</v>
      </c>
      <c r="U569" s="192">
        <v>0</v>
      </c>
      <c r="V569" s="192">
        <f>U569*H569</f>
        <v>0</v>
      </c>
      <c r="W569" s="192">
        <v>0</v>
      </c>
      <c r="X569" s="192">
        <f>W569*H569</f>
        <v>0</v>
      </c>
      <c r="Y569" s="193" t="s">
        <v>1</v>
      </c>
      <c r="Z569" s="33"/>
      <c r="AA569" s="33"/>
      <c r="AB569" s="33"/>
      <c r="AC569" s="33"/>
      <c r="AD569" s="33"/>
      <c r="AE569" s="33"/>
      <c r="AR569" s="194" t="s">
        <v>152</v>
      </c>
      <c r="AT569" s="194" t="s">
        <v>140</v>
      </c>
      <c r="AU569" s="194" t="s">
        <v>79</v>
      </c>
      <c r="AY569" s="14" t="s">
        <v>146</v>
      </c>
      <c r="BE569" s="114">
        <f>IF(O569="základní",K569,0)</f>
        <v>0</v>
      </c>
      <c r="BF569" s="114">
        <f>IF(O569="snížená",K569,0)</f>
        <v>0</v>
      </c>
      <c r="BG569" s="114">
        <f>IF(O569="zákl. přenesená",K569,0)</f>
        <v>0</v>
      </c>
      <c r="BH569" s="114">
        <f>IF(O569="sníž. přenesená",K569,0)</f>
        <v>0</v>
      </c>
      <c r="BI569" s="114">
        <f>IF(O569="nulová",K569,0)</f>
        <v>0</v>
      </c>
      <c r="BJ569" s="14" t="s">
        <v>87</v>
      </c>
      <c r="BK569" s="114">
        <f>ROUND(P569*H569,2)</f>
        <v>0</v>
      </c>
      <c r="BL569" s="14" t="s">
        <v>152</v>
      </c>
      <c r="BM569" s="194" t="s">
        <v>1027</v>
      </c>
    </row>
    <row r="570" spans="1:65" s="2" customFormat="1" ht="19.5">
      <c r="A570" s="33"/>
      <c r="B570" s="34"/>
      <c r="C570" s="35"/>
      <c r="D570" s="195" t="s">
        <v>149</v>
      </c>
      <c r="E570" s="35"/>
      <c r="F570" s="196" t="s">
        <v>1026</v>
      </c>
      <c r="G570" s="35"/>
      <c r="H570" s="35"/>
      <c r="I570" s="166"/>
      <c r="J570" s="166"/>
      <c r="K570" s="35"/>
      <c r="L570" s="35"/>
      <c r="M570" s="36"/>
      <c r="N570" s="197"/>
      <c r="O570" s="198"/>
      <c r="P570" s="70"/>
      <c r="Q570" s="70"/>
      <c r="R570" s="70"/>
      <c r="S570" s="70"/>
      <c r="T570" s="70"/>
      <c r="U570" s="70"/>
      <c r="V570" s="70"/>
      <c r="W570" s="70"/>
      <c r="X570" s="70"/>
      <c r="Y570" s="71"/>
      <c r="Z570" s="33"/>
      <c r="AA570" s="33"/>
      <c r="AB570" s="33"/>
      <c r="AC570" s="33"/>
      <c r="AD570" s="33"/>
      <c r="AE570" s="33"/>
      <c r="AT570" s="14" t="s">
        <v>149</v>
      </c>
      <c r="AU570" s="14" t="s">
        <v>79</v>
      </c>
    </row>
    <row r="571" spans="1:65" s="2" customFormat="1" ht="24.2" customHeight="1">
      <c r="A571" s="33"/>
      <c r="B571" s="34"/>
      <c r="C571" s="180" t="s">
        <v>1028</v>
      </c>
      <c r="D571" s="180" t="s">
        <v>140</v>
      </c>
      <c r="E571" s="181" t="s">
        <v>1029</v>
      </c>
      <c r="F571" s="182" t="s">
        <v>1030</v>
      </c>
      <c r="G571" s="183" t="s">
        <v>143</v>
      </c>
      <c r="H571" s="184">
        <v>1</v>
      </c>
      <c r="I571" s="185"/>
      <c r="J571" s="186"/>
      <c r="K571" s="187">
        <f>ROUND(P571*H571,2)</f>
        <v>0</v>
      </c>
      <c r="L571" s="182" t="s">
        <v>144</v>
      </c>
      <c r="M571" s="188"/>
      <c r="N571" s="189" t="s">
        <v>1</v>
      </c>
      <c r="O571" s="190" t="s">
        <v>42</v>
      </c>
      <c r="P571" s="191">
        <f>I571+J571</f>
        <v>0</v>
      </c>
      <c r="Q571" s="191">
        <f>ROUND(I571*H571,2)</f>
        <v>0</v>
      </c>
      <c r="R571" s="191">
        <f>ROUND(J571*H571,2)</f>
        <v>0</v>
      </c>
      <c r="S571" s="70"/>
      <c r="T571" s="192">
        <f>S571*H571</f>
        <v>0</v>
      </c>
      <c r="U571" s="192">
        <v>0</v>
      </c>
      <c r="V571" s="192">
        <f>U571*H571</f>
        <v>0</v>
      </c>
      <c r="W571" s="192">
        <v>0</v>
      </c>
      <c r="X571" s="192">
        <f>W571*H571</f>
        <v>0</v>
      </c>
      <c r="Y571" s="193" t="s">
        <v>1</v>
      </c>
      <c r="Z571" s="33"/>
      <c r="AA571" s="33"/>
      <c r="AB571" s="33"/>
      <c r="AC571" s="33"/>
      <c r="AD571" s="33"/>
      <c r="AE571" s="33"/>
      <c r="AR571" s="194" t="s">
        <v>152</v>
      </c>
      <c r="AT571" s="194" t="s">
        <v>140</v>
      </c>
      <c r="AU571" s="194" t="s">
        <v>79</v>
      </c>
      <c r="AY571" s="14" t="s">
        <v>146</v>
      </c>
      <c r="BE571" s="114">
        <f>IF(O571="základní",K571,0)</f>
        <v>0</v>
      </c>
      <c r="BF571" s="114">
        <f>IF(O571="snížená",K571,0)</f>
        <v>0</v>
      </c>
      <c r="BG571" s="114">
        <f>IF(O571="zákl. přenesená",K571,0)</f>
        <v>0</v>
      </c>
      <c r="BH571" s="114">
        <f>IF(O571="sníž. přenesená",K571,0)</f>
        <v>0</v>
      </c>
      <c r="BI571" s="114">
        <f>IF(O571="nulová",K571,0)</f>
        <v>0</v>
      </c>
      <c r="BJ571" s="14" t="s">
        <v>87</v>
      </c>
      <c r="BK571" s="114">
        <f>ROUND(P571*H571,2)</f>
        <v>0</v>
      </c>
      <c r="BL571" s="14" t="s">
        <v>152</v>
      </c>
      <c r="BM571" s="194" t="s">
        <v>1031</v>
      </c>
    </row>
    <row r="572" spans="1:65" s="2" customFormat="1" ht="19.5">
      <c r="A572" s="33"/>
      <c r="B572" s="34"/>
      <c r="C572" s="35"/>
      <c r="D572" s="195" t="s">
        <v>149</v>
      </c>
      <c r="E572" s="35"/>
      <c r="F572" s="196" t="s">
        <v>1030</v>
      </c>
      <c r="G572" s="35"/>
      <c r="H572" s="35"/>
      <c r="I572" s="166"/>
      <c r="J572" s="166"/>
      <c r="K572" s="35"/>
      <c r="L572" s="35"/>
      <c r="M572" s="36"/>
      <c r="N572" s="197"/>
      <c r="O572" s="198"/>
      <c r="P572" s="70"/>
      <c r="Q572" s="70"/>
      <c r="R572" s="70"/>
      <c r="S572" s="70"/>
      <c r="T572" s="70"/>
      <c r="U572" s="70"/>
      <c r="V572" s="70"/>
      <c r="W572" s="70"/>
      <c r="X572" s="70"/>
      <c r="Y572" s="71"/>
      <c r="Z572" s="33"/>
      <c r="AA572" s="33"/>
      <c r="AB572" s="33"/>
      <c r="AC572" s="33"/>
      <c r="AD572" s="33"/>
      <c r="AE572" s="33"/>
      <c r="AT572" s="14" t="s">
        <v>149</v>
      </c>
      <c r="AU572" s="14" t="s">
        <v>79</v>
      </c>
    </row>
    <row r="573" spans="1:65" s="2" customFormat="1" ht="24.2" customHeight="1">
      <c r="A573" s="33"/>
      <c r="B573" s="34"/>
      <c r="C573" s="180" t="s">
        <v>1032</v>
      </c>
      <c r="D573" s="180" t="s">
        <v>140</v>
      </c>
      <c r="E573" s="181" t="s">
        <v>1033</v>
      </c>
      <c r="F573" s="182" t="s">
        <v>1034</v>
      </c>
      <c r="G573" s="183" t="s">
        <v>143</v>
      </c>
      <c r="H573" s="184">
        <v>1</v>
      </c>
      <c r="I573" s="185"/>
      <c r="J573" s="186"/>
      <c r="K573" s="187">
        <f>ROUND(P573*H573,2)</f>
        <v>0</v>
      </c>
      <c r="L573" s="182" t="s">
        <v>144</v>
      </c>
      <c r="M573" s="188"/>
      <c r="N573" s="189" t="s">
        <v>1</v>
      </c>
      <c r="O573" s="190" t="s">
        <v>42</v>
      </c>
      <c r="P573" s="191">
        <f>I573+J573</f>
        <v>0</v>
      </c>
      <c r="Q573" s="191">
        <f>ROUND(I573*H573,2)</f>
        <v>0</v>
      </c>
      <c r="R573" s="191">
        <f>ROUND(J573*H573,2)</f>
        <v>0</v>
      </c>
      <c r="S573" s="70"/>
      <c r="T573" s="192">
        <f>S573*H573</f>
        <v>0</v>
      </c>
      <c r="U573" s="192">
        <v>0</v>
      </c>
      <c r="V573" s="192">
        <f>U573*H573</f>
        <v>0</v>
      </c>
      <c r="W573" s="192">
        <v>0</v>
      </c>
      <c r="X573" s="192">
        <f>W573*H573</f>
        <v>0</v>
      </c>
      <c r="Y573" s="193" t="s">
        <v>1</v>
      </c>
      <c r="Z573" s="33"/>
      <c r="AA573" s="33"/>
      <c r="AB573" s="33"/>
      <c r="AC573" s="33"/>
      <c r="AD573" s="33"/>
      <c r="AE573" s="33"/>
      <c r="AR573" s="194" t="s">
        <v>152</v>
      </c>
      <c r="AT573" s="194" t="s">
        <v>140</v>
      </c>
      <c r="AU573" s="194" t="s">
        <v>79</v>
      </c>
      <c r="AY573" s="14" t="s">
        <v>146</v>
      </c>
      <c r="BE573" s="114">
        <f>IF(O573="základní",K573,0)</f>
        <v>0</v>
      </c>
      <c r="BF573" s="114">
        <f>IF(O573="snížená",K573,0)</f>
        <v>0</v>
      </c>
      <c r="BG573" s="114">
        <f>IF(O573="zákl. přenesená",K573,0)</f>
        <v>0</v>
      </c>
      <c r="BH573" s="114">
        <f>IF(O573="sníž. přenesená",K573,0)</f>
        <v>0</v>
      </c>
      <c r="BI573" s="114">
        <f>IF(O573="nulová",K573,0)</f>
        <v>0</v>
      </c>
      <c r="BJ573" s="14" t="s">
        <v>87</v>
      </c>
      <c r="BK573" s="114">
        <f>ROUND(P573*H573,2)</f>
        <v>0</v>
      </c>
      <c r="BL573" s="14" t="s">
        <v>152</v>
      </c>
      <c r="BM573" s="194" t="s">
        <v>1035</v>
      </c>
    </row>
    <row r="574" spans="1:65" s="2" customFormat="1" ht="19.5">
      <c r="A574" s="33"/>
      <c r="B574" s="34"/>
      <c r="C574" s="35"/>
      <c r="D574" s="195" t="s">
        <v>149</v>
      </c>
      <c r="E574" s="35"/>
      <c r="F574" s="196" t="s">
        <v>1034</v>
      </c>
      <c r="G574" s="35"/>
      <c r="H574" s="35"/>
      <c r="I574" s="166"/>
      <c r="J574" s="166"/>
      <c r="K574" s="35"/>
      <c r="L574" s="35"/>
      <c r="M574" s="36"/>
      <c r="N574" s="197"/>
      <c r="O574" s="198"/>
      <c r="P574" s="70"/>
      <c r="Q574" s="70"/>
      <c r="R574" s="70"/>
      <c r="S574" s="70"/>
      <c r="T574" s="70"/>
      <c r="U574" s="70"/>
      <c r="V574" s="70"/>
      <c r="W574" s="70"/>
      <c r="X574" s="70"/>
      <c r="Y574" s="71"/>
      <c r="Z574" s="33"/>
      <c r="AA574" s="33"/>
      <c r="AB574" s="33"/>
      <c r="AC574" s="33"/>
      <c r="AD574" s="33"/>
      <c r="AE574" s="33"/>
      <c r="AT574" s="14" t="s">
        <v>149</v>
      </c>
      <c r="AU574" s="14" t="s">
        <v>79</v>
      </c>
    </row>
    <row r="575" spans="1:65" s="2" customFormat="1" ht="24.2" customHeight="1">
      <c r="A575" s="33"/>
      <c r="B575" s="34"/>
      <c r="C575" s="180" t="s">
        <v>1036</v>
      </c>
      <c r="D575" s="180" t="s">
        <v>140</v>
      </c>
      <c r="E575" s="181" t="s">
        <v>1037</v>
      </c>
      <c r="F575" s="182" t="s">
        <v>1038</v>
      </c>
      <c r="G575" s="183" t="s">
        <v>143</v>
      </c>
      <c r="H575" s="184">
        <v>1</v>
      </c>
      <c r="I575" s="185"/>
      <c r="J575" s="186"/>
      <c r="K575" s="187">
        <f>ROUND(P575*H575,2)</f>
        <v>0</v>
      </c>
      <c r="L575" s="182" t="s">
        <v>144</v>
      </c>
      <c r="M575" s="188"/>
      <c r="N575" s="189" t="s">
        <v>1</v>
      </c>
      <c r="O575" s="190" t="s">
        <v>42</v>
      </c>
      <c r="P575" s="191">
        <f>I575+J575</f>
        <v>0</v>
      </c>
      <c r="Q575" s="191">
        <f>ROUND(I575*H575,2)</f>
        <v>0</v>
      </c>
      <c r="R575" s="191">
        <f>ROUND(J575*H575,2)</f>
        <v>0</v>
      </c>
      <c r="S575" s="70"/>
      <c r="T575" s="192">
        <f>S575*H575</f>
        <v>0</v>
      </c>
      <c r="U575" s="192">
        <v>0</v>
      </c>
      <c r="V575" s="192">
        <f>U575*H575</f>
        <v>0</v>
      </c>
      <c r="W575" s="192">
        <v>0</v>
      </c>
      <c r="X575" s="192">
        <f>W575*H575</f>
        <v>0</v>
      </c>
      <c r="Y575" s="193" t="s">
        <v>1</v>
      </c>
      <c r="Z575" s="33"/>
      <c r="AA575" s="33"/>
      <c r="AB575" s="33"/>
      <c r="AC575" s="33"/>
      <c r="AD575" s="33"/>
      <c r="AE575" s="33"/>
      <c r="AR575" s="194" t="s">
        <v>152</v>
      </c>
      <c r="AT575" s="194" t="s">
        <v>140</v>
      </c>
      <c r="AU575" s="194" t="s">
        <v>79</v>
      </c>
      <c r="AY575" s="14" t="s">
        <v>146</v>
      </c>
      <c r="BE575" s="114">
        <f>IF(O575="základní",K575,0)</f>
        <v>0</v>
      </c>
      <c r="BF575" s="114">
        <f>IF(O575="snížená",K575,0)</f>
        <v>0</v>
      </c>
      <c r="BG575" s="114">
        <f>IF(O575="zákl. přenesená",K575,0)</f>
        <v>0</v>
      </c>
      <c r="BH575" s="114">
        <f>IF(O575="sníž. přenesená",K575,0)</f>
        <v>0</v>
      </c>
      <c r="BI575" s="114">
        <f>IF(O575="nulová",K575,0)</f>
        <v>0</v>
      </c>
      <c r="BJ575" s="14" t="s">
        <v>87</v>
      </c>
      <c r="BK575" s="114">
        <f>ROUND(P575*H575,2)</f>
        <v>0</v>
      </c>
      <c r="BL575" s="14" t="s">
        <v>152</v>
      </c>
      <c r="BM575" s="194" t="s">
        <v>1039</v>
      </c>
    </row>
    <row r="576" spans="1:65" s="2" customFormat="1" ht="19.5">
      <c r="A576" s="33"/>
      <c r="B576" s="34"/>
      <c r="C576" s="35"/>
      <c r="D576" s="195" t="s">
        <v>149</v>
      </c>
      <c r="E576" s="35"/>
      <c r="F576" s="196" t="s">
        <v>1038</v>
      </c>
      <c r="G576" s="35"/>
      <c r="H576" s="35"/>
      <c r="I576" s="166"/>
      <c r="J576" s="166"/>
      <c r="K576" s="35"/>
      <c r="L576" s="35"/>
      <c r="M576" s="36"/>
      <c r="N576" s="197"/>
      <c r="O576" s="198"/>
      <c r="P576" s="70"/>
      <c r="Q576" s="70"/>
      <c r="R576" s="70"/>
      <c r="S576" s="70"/>
      <c r="T576" s="70"/>
      <c r="U576" s="70"/>
      <c r="V576" s="70"/>
      <c r="W576" s="70"/>
      <c r="X576" s="70"/>
      <c r="Y576" s="71"/>
      <c r="Z576" s="33"/>
      <c r="AA576" s="33"/>
      <c r="AB576" s="33"/>
      <c r="AC576" s="33"/>
      <c r="AD576" s="33"/>
      <c r="AE576" s="33"/>
      <c r="AT576" s="14" t="s">
        <v>149</v>
      </c>
      <c r="AU576" s="14" t="s">
        <v>79</v>
      </c>
    </row>
    <row r="577" spans="1:65" s="2" customFormat="1" ht="24.2" customHeight="1">
      <c r="A577" s="33"/>
      <c r="B577" s="34"/>
      <c r="C577" s="180" t="s">
        <v>1040</v>
      </c>
      <c r="D577" s="180" t="s">
        <v>140</v>
      </c>
      <c r="E577" s="181" t="s">
        <v>1041</v>
      </c>
      <c r="F577" s="182" t="s">
        <v>1042</v>
      </c>
      <c r="G577" s="183" t="s">
        <v>143</v>
      </c>
      <c r="H577" s="184">
        <v>1</v>
      </c>
      <c r="I577" s="185"/>
      <c r="J577" s="186"/>
      <c r="K577" s="187">
        <f>ROUND(P577*H577,2)</f>
        <v>0</v>
      </c>
      <c r="L577" s="182" t="s">
        <v>144</v>
      </c>
      <c r="M577" s="188"/>
      <c r="N577" s="189" t="s">
        <v>1</v>
      </c>
      <c r="O577" s="190" t="s">
        <v>42</v>
      </c>
      <c r="P577" s="191">
        <f>I577+J577</f>
        <v>0</v>
      </c>
      <c r="Q577" s="191">
        <f>ROUND(I577*H577,2)</f>
        <v>0</v>
      </c>
      <c r="R577" s="191">
        <f>ROUND(J577*H577,2)</f>
        <v>0</v>
      </c>
      <c r="S577" s="70"/>
      <c r="T577" s="192">
        <f>S577*H577</f>
        <v>0</v>
      </c>
      <c r="U577" s="192">
        <v>0</v>
      </c>
      <c r="V577" s="192">
        <f>U577*H577</f>
        <v>0</v>
      </c>
      <c r="W577" s="192">
        <v>0</v>
      </c>
      <c r="X577" s="192">
        <f>W577*H577</f>
        <v>0</v>
      </c>
      <c r="Y577" s="193" t="s">
        <v>1</v>
      </c>
      <c r="Z577" s="33"/>
      <c r="AA577" s="33"/>
      <c r="AB577" s="33"/>
      <c r="AC577" s="33"/>
      <c r="AD577" s="33"/>
      <c r="AE577" s="33"/>
      <c r="AR577" s="194" t="s">
        <v>152</v>
      </c>
      <c r="AT577" s="194" t="s">
        <v>140</v>
      </c>
      <c r="AU577" s="194" t="s">
        <v>79</v>
      </c>
      <c r="AY577" s="14" t="s">
        <v>146</v>
      </c>
      <c r="BE577" s="114">
        <f>IF(O577="základní",K577,0)</f>
        <v>0</v>
      </c>
      <c r="BF577" s="114">
        <f>IF(O577="snížená",K577,0)</f>
        <v>0</v>
      </c>
      <c r="BG577" s="114">
        <f>IF(O577="zákl. přenesená",K577,0)</f>
        <v>0</v>
      </c>
      <c r="BH577" s="114">
        <f>IF(O577="sníž. přenesená",K577,0)</f>
        <v>0</v>
      </c>
      <c r="BI577" s="114">
        <f>IF(O577="nulová",K577,0)</f>
        <v>0</v>
      </c>
      <c r="BJ577" s="14" t="s">
        <v>87</v>
      </c>
      <c r="BK577" s="114">
        <f>ROUND(P577*H577,2)</f>
        <v>0</v>
      </c>
      <c r="BL577" s="14" t="s">
        <v>152</v>
      </c>
      <c r="BM577" s="194" t="s">
        <v>1043</v>
      </c>
    </row>
    <row r="578" spans="1:65" s="2" customFormat="1" ht="19.5">
      <c r="A578" s="33"/>
      <c r="B578" s="34"/>
      <c r="C578" s="35"/>
      <c r="D578" s="195" t="s">
        <v>149</v>
      </c>
      <c r="E578" s="35"/>
      <c r="F578" s="196" t="s">
        <v>1042</v>
      </c>
      <c r="G578" s="35"/>
      <c r="H578" s="35"/>
      <c r="I578" s="166"/>
      <c r="J578" s="166"/>
      <c r="K578" s="35"/>
      <c r="L578" s="35"/>
      <c r="M578" s="36"/>
      <c r="N578" s="197"/>
      <c r="O578" s="198"/>
      <c r="P578" s="70"/>
      <c r="Q578" s="70"/>
      <c r="R578" s="70"/>
      <c r="S578" s="70"/>
      <c r="T578" s="70"/>
      <c r="U578" s="70"/>
      <c r="V578" s="70"/>
      <c r="W578" s="70"/>
      <c r="X578" s="70"/>
      <c r="Y578" s="71"/>
      <c r="Z578" s="33"/>
      <c r="AA578" s="33"/>
      <c r="AB578" s="33"/>
      <c r="AC578" s="33"/>
      <c r="AD578" s="33"/>
      <c r="AE578" s="33"/>
      <c r="AT578" s="14" t="s">
        <v>149</v>
      </c>
      <c r="AU578" s="14" t="s">
        <v>79</v>
      </c>
    </row>
    <row r="579" spans="1:65" s="2" customFormat="1" ht="24.2" customHeight="1">
      <c r="A579" s="33"/>
      <c r="B579" s="34"/>
      <c r="C579" s="180" t="s">
        <v>1044</v>
      </c>
      <c r="D579" s="180" t="s">
        <v>140</v>
      </c>
      <c r="E579" s="181" t="s">
        <v>1045</v>
      </c>
      <c r="F579" s="182" t="s">
        <v>1046</v>
      </c>
      <c r="G579" s="183" t="s">
        <v>143</v>
      </c>
      <c r="H579" s="184">
        <v>1</v>
      </c>
      <c r="I579" s="185"/>
      <c r="J579" s="186"/>
      <c r="K579" s="187">
        <f>ROUND(P579*H579,2)</f>
        <v>0</v>
      </c>
      <c r="L579" s="182" t="s">
        <v>144</v>
      </c>
      <c r="M579" s="188"/>
      <c r="N579" s="189" t="s">
        <v>1</v>
      </c>
      <c r="O579" s="190" t="s">
        <v>42</v>
      </c>
      <c r="P579" s="191">
        <f>I579+J579</f>
        <v>0</v>
      </c>
      <c r="Q579" s="191">
        <f>ROUND(I579*H579,2)</f>
        <v>0</v>
      </c>
      <c r="R579" s="191">
        <f>ROUND(J579*H579,2)</f>
        <v>0</v>
      </c>
      <c r="S579" s="70"/>
      <c r="T579" s="192">
        <f>S579*H579</f>
        <v>0</v>
      </c>
      <c r="U579" s="192">
        <v>0</v>
      </c>
      <c r="V579" s="192">
        <f>U579*H579</f>
        <v>0</v>
      </c>
      <c r="W579" s="192">
        <v>0</v>
      </c>
      <c r="X579" s="192">
        <f>W579*H579</f>
        <v>0</v>
      </c>
      <c r="Y579" s="193" t="s">
        <v>1</v>
      </c>
      <c r="Z579" s="33"/>
      <c r="AA579" s="33"/>
      <c r="AB579" s="33"/>
      <c r="AC579" s="33"/>
      <c r="AD579" s="33"/>
      <c r="AE579" s="33"/>
      <c r="AR579" s="194" t="s">
        <v>152</v>
      </c>
      <c r="AT579" s="194" t="s">
        <v>140</v>
      </c>
      <c r="AU579" s="194" t="s">
        <v>79</v>
      </c>
      <c r="AY579" s="14" t="s">
        <v>146</v>
      </c>
      <c r="BE579" s="114">
        <f>IF(O579="základní",K579,0)</f>
        <v>0</v>
      </c>
      <c r="BF579" s="114">
        <f>IF(O579="snížená",K579,0)</f>
        <v>0</v>
      </c>
      <c r="BG579" s="114">
        <f>IF(O579="zákl. přenesená",K579,0)</f>
        <v>0</v>
      </c>
      <c r="BH579" s="114">
        <f>IF(O579="sníž. přenesená",K579,0)</f>
        <v>0</v>
      </c>
      <c r="BI579" s="114">
        <f>IF(O579="nulová",K579,0)</f>
        <v>0</v>
      </c>
      <c r="BJ579" s="14" t="s">
        <v>87</v>
      </c>
      <c r="BK579" s="114">
        <f>ROUND(P579*H579,2)</f>
        <v>0</v>
      </c>
      <c r="BL579" s="14" t="s">
        <v>152</v>
      </c>
      <c r="BM579" s="194" t="s">
        <v>1047</v>
      </c>
    </row>
    <row r="580" spans="1:65" s="2" customFormat="1" ht="19.5">
      <c r="A580" s="33"/>
      <c r="B580" s="34"/>
      <c r="C580" s="35"/>
      <c r="D580" s="195" t="s">
        <v>149</v>
      </c>
      <c r="E580" s="35"/>
      <c r="F580" s="196" t="s">
        <v>1046</v>
      </c>
      <c r="G580" s="35"/>
      <c r="H580" s="35"/>
      <c r="I580" s="166"/>
      <c r="J580" s="166"/>
      <c r="K580" s="35"/>
      <c r="L580" s="35"/>
      <c r="M580" s="36"/>
      <c r="N580" s="197"/>
      <c r="O580" s="198"/>
      <c r="P580" s="70"/>
      <c r="Q580" s="70"/>
      <c r="R580" s="70"/>
      <c r="S580" s="70"/>
      <c r="T580" s="70"/>
      <c r="U580" s="70"/>
      <c r="V580" s="70"/>
      <c r="W580" s="70"/>
      <c r="X580" s="70"/>
      <c r="Y580" s="71"/>
      <c r="Z580" s="33"/>
      <c r="AA580" s="33"/>
      <c r="AB580" s="33"/>
      <c r="AC580" s="33"/>
      <c r="AD580" s="33"/>
      <c r="AE580" s="33"/>
      <c r="AT580" s="14" t="s">
        <v>149</v>
      </c>
      <c r="AU580" s="14" t="s">
        <v>79</v>
      </c>
    </row>
    <row r="581" spans="1:65" s="2" customFormat="1" ht="24.2" customHeight="1">
      <c r="A581" s="33"/>
      <c r="B581" s="34"/>
      <c r="C581" s="180" t="s">
        <v>1048</v>
      </c>
      <c r="D581" s="180" t="s">
        <v>140</v>
      </c>
      <c r="E581" s="181" t="s">
        <v>1049</v>
      </c>
      <c r="F581" s="182" t="s">
        <v>1050</v>
      </c>
      <c r="G581" s="183" t="s">
        <v>143</v>
      </c>
      <c r="H581" s="184">
        <v>1</v>
      </c>
      <c r="I581" s="185"/>
      <c r="J581" s="186"/>
      <c r="K581" s="187">
        <f>ROUND(P581*H581,2)</f>
        <v>0</v>
      </c>
      <c r="L581" s="182" t="s">
        <v>144</v>
      </c>
      <c r="M581" s="188"/>
      <c r="N581" s="189" t="s">
        <v>1</v>
      </c>
      <c r="O581" s="190" t="s">
        <v>42</v>
      </c>
      <c r="P581" s="191">
        <f>I581+J581</f>
        <v>0</v>
      </c>
      <c r="Q581" s="191">
        <f>ROUND(I581*H581,2)</f>
        <v>0</v>
      </c>
      <c r="R581" s="191">
        <f>ROUND(J581*H581,2)</f>
        <v>0</v>
      </c>
      <c r="S581" s="70"/>
      <c r="T581" s="192">
        <f>S581*H581</f>
        <v>0</v>
      </c>
      <c r="U581" s="192">
        <v>0</v>
      </c>
      <c r="V581" s="192">
        <f>U581*H581</f>
        <v>0</v>
      </c>
      <c r="W581" s="192">
        <v>0</v>
      </c>
      <c r="X581" s="192">
        <f>W581*H581</f>
        <v>0</v>
      </c>
      <c r="Y581" s="193" t="s">
        <v>1</v>
      </c>
      <c r="Z581" s="33"/>
      <c r="AA581" s="33"/>
      <c r="AB581" s="33"/>
      <c r="AC581" s="33"/>
      <c r="AD581" s="33"/>
      <c r="AE581" s="33"/>
      <c r="AR581" s="194" t="s">
        <v>152</v>
      </c>
      <c r="AT581" s="194" t="s">
        <v>140</v>
      </c>
      <c r="AU581" s="194" t="s">
        <v>79</v>
      </c>
      <c r="AY581" s="14" t="s">
        <v>146</v>
      </c>
      <c r="BE581" s="114">
        <f>IF(O581="základní",K581,0)</f>
        <v>0</v>
      </c>
      <c r="BF581" s="114">
        <f>IF(O581="snížená",K581,0)</f>
        <v>0</v>
      </c>
      <c r="BG581" s="114">
        <f>IF(O581="zákl. přenesená",K581,0)</f>
        <v>0</v>
      </c>
      <c r="BH581" s="114">
        <f>IF(O581="sníž. přenesená",K581,0)</f>
        <v>0</v>
      </c>
      <c r="BI581" s="114">
        <f>IF(O581="nulová",K581,0)</f>
        <v>0</v>
      </c>
      <c r="BJ581" s="14" t="s">
        <v>87</v>
      </c>
      <c r="BK581" s="114">
        <f>ROUND(P581*H581,2)</f>
        <v>0</v>
      </c>
      <c r="BL581" s="14" t="s">
        <v>152</v>
      </c>
      <c r="BM581" s="194" t="s">
        <v>1051</v>
      </c>
    </row>
    <row r="582" spans="1:65" s="2" customFormat="1" ht="19.5">
      <c r="A582" s="33"/>
      <c r="B582" s="34"/>
      <c r="C582" s="35"/>
      <c r="D582" s="195" t="s">
        <v>149</v>
      </c>
      <c r="E582" s="35"/>
      <c r="F582" s="196" t="s">
        <v>1050</v>
      </c>
      <c r="G582" s="35"/>
      <c r="H582" s="35"/>
      <c r="I582" s="166"/>
      <c r="J582" s="166"/>
      <c r="K582" s="35"/>
      <c r="L582" s="35"/>
      <c r="M582" s="36"/>
      <c r="N582" s="197"/>
      <c r="O582" s="198"/>
      <c r="P582" s="70"/>
      <c r="Q582" s="70"/>
      <c r="R582" s="70"/>
      <c r="S582" s="70"/>
      <c r="T582" s="70"/>
      <c r="U582" s="70"/>
      <c r="V582" s="70"/>
      <c r="W582" s="70"/>
      <c r="X582" s="70"/>
      <c r="Y582" s="71"/>
      <c r="Z582" s="33"/>
      <c r="AA582" s="33"/>
      <c r="AB582" s="33"/>
      <c r="AC582" s="33"/>
      <c r="AD582" s="33"/>
      <c r="AE582" s="33"/>
      <c r="AT582" s="14" t="s">
        <v>149</v>
      </c>
      <c r="AU582" s="14" t="s">
        <v>79</v>
      </c>
    </row>
    <row r="583" spans="1:65" s="2" customFormat="1" ht="24.2" customHeight="1">
      <c r="A583" s="33"/>
      <c r="B583" s="34"/>
      <c r="C583" s="180" t="s">
        <v>1052</v>
      </c>
      <c r="D583" s="180" t="s">
        <v>140</v>
      </c>
      <c r="E583" s="181" t="s">
        <v>1053</v>
      </c>
      <c r="F583" s="182" t="s">
        <v>1054</v>
      </c>
      <c r="G583" s="183" t="s">
        <v>143</v>
      </c>
      <c r="H583" s="184">
        <v>1</v>
      </c>
      <c r="I583" s="185"/>
      <c r="J583" s="186"/>
      <c r="K583" s="187">
        <f>ROUND(P583*H583,2)</f>
        <v>0</v>
      </c>
      <c r="L583" s="182" t="s">
        <v>144</v>
      </c>
      <c r="M583" s="188"/>
      <c r="N583" s="189" t="s">
        <v>1</v>
      </c>
      <c r="O583" s="190" t="s">
        <v>42</v>
      </c>
      <c r="P583" s="191">
        <f>I583+J583</f>
        <v>0</v>
      </c>
      <c r="Q583" s="191">
        <f>ROUND(I583*H583,2)</f>
        <v>0</v>
      </c>
      <c r="R583" s="191">
        <f>ROUND(J583*H583,2)</f>
        <v>0</v>
      </c>
      <c r="S583" s="70"/>
      <c r="T583" s="192">
        <f>S583*H583</f>
        <v>0</v>
      </c>
      <c r="U583" s="192">
        <v>0</v>
      </c>
      <c r="V583" s="192">
        <f>U583*H583</f>
        <v>0</v>
      </c>
      <c r="W583" s="192">
        <v>0</v>
      </c>
      <c r="X583" s="192">
        <f>W583*H583</f>
        <v>0</v>
      </c>
      <c r="Y583" s="193" t="s">
        <v>1</v>
      </c>
      <c r="Z583" s="33"/>
      <c r="AA583" s="33"/>
      <c r="AB583" s="33"/>
      <c r="AC583" s="33"/>
      <c r="AD583" s="33"/>
      <c r="AE583" s="33"/>
      <c r="AR583" s="194" t="s">
        <v>152</v>
      </c>
      <c r="AT583" s="194" t="s">
        <v>140</v>
      </c>
      <c r="AU583" s="194" t="s">
        <v>79</v>
      </c>
      <c r="AY583" s="14" t="s">
        <v>146</v>
      </c>
      <c r="BE583" s="114">
        <f>IF(O583="základní",K583,0)</f>
        <v>0</v>
      </c>
      <c r="BF583" s="114">
        <f>IF(O583="snížená",K583,0)</f>
        <v>0</v>
      </c>
      <c r="BG583" s="114">
        <f>IF(O583="zákl. přenesená",K583,0)</f>
        <v>0</v>
      </c>
      <c r="BH583" s="114">
        <f>IF(O583="sníž. přenesená",K583,0)</f>
        <v>0</v>
      </c>
      <c r="BI583" s="114">
        <f>IF(O583="nulová",K583,0)</f>
        <v>0</v>
      </c>
      <c r="BJ583" s="14" t="s">
        <v>87</v>
      </c>
      <c r="BK583" s="114">
        <f>ROUND(P583*H583,2)</f>
        <v>0</v>
      </c>
      <c r="BL583" s="14" t="s">
        <v>152</v>
      </c>
      <c r="BM583" s="194" t="s">
        <v>1055</v>
      </c>
    </row>
    <row r="584" spans="1:65" s="2" customFormat="1" ht="19.5">
      <c r="A584" s="33"/>
      <c r="B584" s="34"/>
      <c r="C584" s="35"/>
      <c r="D584" s="195" t="s">
        <v>149</v>
      </c>
      <c r="E584" s="35"/>
      <c r="F584" s="196" t="s">
        <v>1054</v>
      </c>
      <c r="G584" s="35"/>
      <c r="H584" s="35"/>
      <c r="I584" s="166"/>
      <c r="J584" s="166"/>
      <c r="K584" s="35"/>
      <c r="L584" s="35"/>
      <c r="M584" s="36"/>
      <c r="N584" s="197"/>
      <c r="O584" s="198"/>
      <c r="P584" s="70"/>
      <c r="Q584" s="70"/>
      <c r="R584" s="70"/>
      <c r="S584" s="70"/>
      <c r="T584" s="70"/>
      <c r="U584" s="70"/>
      <c r="V584" s="70"/>
      <c r="W584" s="70"/>
      <c r="X584" s="70"/>
      <c r="Y584" s="71"/>
      <c r="Z584" s="33"/>
      <c r="AA584" s="33"/>
      <c r="AB584" s="33"/>
      <c r="AC584" s="33"/>
      <c r="AD584" s="33"/>
      <c r="AE584" s="33"/>
      <c r="AT584" s="14" t="s">
        <v>149</v>
      </c>
      <c r="AU584" s="14" t="s">
        <v>79</v>
      </c>
    </row>
    <row r="585" spans="1:65" s="2" customFormat="1" ht="24.2" customHeight="1">
      <c r="A585" s="33"/>
      <c r="B585" s="34"/>
      <c r="C585" s="180" t="s">
        <v>1056</v>
      </c>
      <c r="D585" s="180" t="s">
        <v>140</v>
      </c>
      <c r="E585" s="181" t="s">
        <v>1057</v>
      </c>
      <c r="F585" s="182" t="s">
        <v>1058</v>
      </c>
      <c r="G585" s="183" t="s">
        <v>143</v>
      </c>
      <c r="H585" s="184">
        <v>1</v>
      </c>
      <c r="I585" s="185"/>
      <c r="J585" s="186"/>
      <c r="K585" s="187">
        <f>ROUND(P585*H585,2)</f>
        <v>0</v>
      </c>
      <c r="L585" s="182" t="s">
        <v>144</v>
      </c>
      <c r="M585" s="188"/>
      <c r="N585" s="189" t="s">
        <v>1</v>
      </c>
      <c r="O585" s="190" t="s">
        <v>42</v>
      </c>
      <c r="P585" s="191">
        <f>I585+J585</f>
        <v>0</v>
      </c>
      <c r="Q585" s="191">
        <f>ROUND(I585*H585,2)</f>
        <v>0</v>
      </c>
      <c r="R585" s="191">
        <f>ROUND(J585*H585,2)</f>
        <v>0</v>
      </c>
      <c r="S585" s="70"/>
      <c r="T585" s="192">
        <f>S585*H585</f>
        <v>0</v>
      </c>
      <c r="U585" s="192">
        <v>0</v>
      </c>
      <c r="V585" s="192">
        <f>U585*H585</f>
        <v>0</v>
      </c>
      <c r="W585" s="192">
        <v>0</v>
      </c>
      <c r="X585" s="192">
        <f>W585*H585</f>
        <v>0</v>
      </c>
      <c r="Y585" s="193" t="s">
        <v>1</v>
      </c>
      <c r="Z585" s="33"/>
      <c r="AA585" s="33"/>
      <c r="AB585" s="33"/>
      <c r="AC585" s="33"/>
      <c r="AD585" s="33"/>
      <c r="AE585" s="33"/>
      <c r="AR585" s="194" t="s">
        <v>152</v>
      </c>
      <c r="AT585" s="194" t="s">
        <v>140</v>
      </c>
      <c r="AU585" s="194" t="s">
        <v>79</v>
      </c>
      <c r="AY585" s="14" t="s">
        <v>146</v>
      </c>
      <c r="BE585" s="114">
        <f>IF(O585="základní",K585,0)</f>
        <v>0</v>
      </c>
      <c r="BF585" s="114">
        <f>IF(O585="snížená",K585,0)</f>
        <v>0</v>
      </c>
      <c r="BG585" s="114">
        <f>IF(O585="zákl. přenesená",K585,0)</f>
        <v>0</v>
      </c>
      <c r="BH585" s="114">
        <f>IF(O585="sníž. přenesená",K585,0)</f>
        <v>0</v>
      </c>
      <c r="BI585" s="114">
        <f>IF(O585="nulová",K585,0)</f>
        <v>0</v>
      </c>
      <c r="BJ585" s="14" t="s">
        <v>87</v>
      </c>
      <c r="BK585" s="114">
        <f>ROUND(P585*H585,2)</f>
        <v>0</v>
      </c>
      <c r="BL585" s="14" t="s">
        <v>152</v>
      </c>
      <c r="BM585" s="194" t="s">
        <v>1059</v>
      </c>
    </row>
    <row r="586" spans="1:65" s="2" customFormat="1" ht="19.5">
      <c r="A586" s="33"/>
      <c r="B586" s="34"/>
      <c r="C586" s="35"/>
      <c r="D586" s="195" t="s">
        <v>149</v>
      </c>
      <c r="E586" s="35"/>
      <c r="F586" s="196" t="s">
        <v>1058</v>
      </c>
      <c r="G586" s="35"/>
      <c r="H586" s="35"/>
      <c r="I586" s="166"/>
      <c r="J586" s="166"/>
      <c r="K586" s="35"/>
      <c r="L586" s="35"/>
      <c r="M586" s="36"/>
      <c r="N586" s="197"/>
      <c r="O586" s="198"/>
      <c r="P586" s="70"/>
      <c r="Q586" s="70"/>
      <c r="R586" s="70"/>
      <c r="S586" s="70"/>
      <c r="T586" s="70"/>
      <c r="U586" s="70"/>
      <c r="V586" s="70"/>
      <c r="W586" s="70"/>
      <c r="X586" s="70"/>
      <c r="Y586" s="71"/>
      <c r="Z586" s="33"/>
      <c r="AA586" s="33"/>
      <c r="AB586" s="33"/>
      <c r="AC586" s="33"/>
      <c r="AD586" s="33"/>
      <c r="AE586" s="33"/>
      <c r="AT586" s="14" t="s">
        <v>149</v>
      </c>
      <c r="AU586" s="14" t="s">
        <v>79</v>
      </c>
    </row>
    <row r="587" spans="1:65" s="2" customFormat="1" ht="24.2" customHeight="1">
      <c r="A587" s="33"/>
      <c r="B587" s="34"/>
      <c r="C587" s="180" t="s">
        <v>1060</v>
      </c>
      <c r="D587" s="180" t="s">
        <v>140</v>
      </c>
      <c r="E587" s="181" t="s">
        <v>1061</v>
      </c>
      <c r="F587" s="182" t="s">
        <v>1062</v>
      </c>
      <c r="G587" s="183" t="s">
        <v>143</v>
      </c>
      <c r="H587" s="184">
        <v>1</v>
      </c>
      <c r="I587" s="185"/>
      <c r="J587" s="186"/>
      <c r="K587" s="187">
        <f>ROUND(P587*H587,2)</f>
        <v>0</v>
      </c>
      <c r="L587" s="182" t="s">
        <v>144</v>
      </c>
      <c r="M587" s="188"/>
      <c r="N587" s="189" t="s">
        <v>1</v>
      </c>
      <c r="O587" s="190" t="s">
        <v>42</v>
      </c>
      <c r="P587" s="191">
        <f>I587+J587</f>
        <v>0</v>
      </c>
      <c r="Q587" s="191">
        <f>ROUND(I587*H587,2)</f>
        <v>0</v>
      </c>
      <c r="R587" s="191">
        <f>ROUND(J587*H587,2)</f>
        <v>0</v>
      </c>
      <c r="S587" s="70"/>
      <c r="T587" s="192">
        <f>S587*H587</f>
        <v>0</v>
      </c>
      <c r="U587" s="192">
        <v>0</v>
      </c>
      <c r="V587" s="192">
        <f>U587*H587</f>
        <v>0</v>
      </c>
      <c r="W587" s="192">
        <v>0</v>
      </c>
      <c r="X587" s="192">
        <f>W587*H587</f>
        <v>0</v>
      </c>
      <c r="Y587" s="193" t="s">
        <v>1</v>
      </c>
      <c r="Z587" s="33"/>
      <c r="AA587" s="33"/>
      <c r="AB587" s="33"/>
      <c r="AC587" s="33"/>
      <c r="AD587" s="33"/>
      <c r="AE587" s="33"/>
      <c r="AR587" s="194" t="s">
        <v>152</v>
      </c>
      <c r="AT587" s="194" t="s">
        <v>140</v>
      </c>
      <c r="AU587" s="194" t="s">
        <v>79</v>
      </c>
      <c r="AY587" s="14" t="s">
        <v>146</v>
      </c>
      <c r="BE587" s="114">
        <f>IF(O587="základní",K587,0)</f>
        <v>0</v>
      </c>
      <c r="BF587" s="114">
        <f>IF(O587="snížená",K587,0)</f>
        <v>0</v>
      </c>
      <c r="BG587" s="114">
        <f>IF(O587="zákl. přenesená",K587,0)</f>
        <v>0</v>
      </c>
      <c r="BH587" s="114">
        <f>IF(O587="sníž. přenesená",K587,0)</f>
        <v>0</v>
      </c>
      <c r="BI587" s="114">
        <f>IF(O587="nulová",K587,0)</f>
        <v>0</v>
      </c>
      <c r="BJ587" s="14" t="s">
        <v>87</v>
      </c>
      <c r="BK587" s="114">
        <f>ROUND(P587*H587,2)</f>
        <v>0</v>
      </c>
      <c r="BL587" s="14" t="s">
        <v>152</v>
      </c>
      <c r="BM587" s="194" t="s">
        <v>1063</v>
      </c>
    </row>
    <row r="588" spans="1:65" s="2" customFormat="1" ht="19.5">
      <c r="A588" s="33"/>
      <c r="B588" s="34"/>
      <c r="C588" s="35"/>
      <c r="D588" s="195" t="s">
        <v>149</v>
      </c>
      <c r="E588" s="35"/>
      <c r="F588" s="196" t="s">
        <v>1062</v>
      </c>
      <c r="G588" s="35"/>
      <c r="H588" s="35"/>
      <c r="I588" s="166"/>
      <c r="J588" s="166"/>
      <c r="K588" s="35"/>
      <c r="L588" s="35"/>
      <c r="M588" s="36"/>
      <c r="N588" s="197"/>
      <c r="O588" s="198"/>
      <c r="P588" s="70"/>
      <c r="Q588" s="70"/>
      <c r="R588" s="70"/>
      <c r="S588" s="70"/>
      <c r="T588" s="70"/>
      <c r="U588" s="70"/>
      <c r="V588" s="70"/>
      <c r="W588" s="70"/>
      <c r="X588" s="70"/>
      <c r="Y588" s="71"/>
      <c r="Z588" s="33"/>
      <c r="AA588" s="33"/>
      <c r="AB588" s="33"/>
      <c r="AC588" s="33"/>
      <c r="AD588" s="33"/>
      <c r="AE588" s="33"/>
      <c r="AT588" s="14" t="s">
        <v>149</v>
      </c>
      <c r="AU588" s="14" t="s">
        <v>79</v>
      </c>
    </row>
    <row r="589" spans="1:65" s="2" customFormat="1" ht="24.2" customHeight="1">
      <c r="A589" s="33"/>
      <c r="B589" s="34"/>
      <c r="C589" s="180" t="s">
        <v>1064</v>
      </c>
      <c r="D589" s="180" t="s">
        <v>140</v>
      </c>
      <c r="E589" s="181" t="s">
        <v>1065</v>
      </c>
      <c r="F589" s="182" t="s">
        <v>1066</v>
      </c>
      <c r="G589" s="183" t="s">
        <v>143</v>
      </c>
      <c r="H589" s="184">
        <v>1</v>
      </c>
      <c r="I589" s="185"/>
      <c r="J589" s="186"/>
      <c r="K589" s="187">
        <f>ROUND(P589*H589,2)</f>
        <v>0</v>
      </c>
      <c r="L589" s="182" t="s">
        <v>144</v>
      </c>
      <c r="M589" s="188"/>
      <c r="N589" s="189" t="s">
        <v>1</v>
      </c>
      <c r="O589" s="190" t="s">
        <v>42</v>
      </c>
      <c r="P589" s="191">
        <f>I589+J589</f>
        <v>0</v>
      </c>
      <c r="Q589" s="191">
        <f>ROUND(I589*H589,2)</f>
        <v>0</v>
      </c>
      <c r="R589" s="191">
        <f>ROUND(J589*H589,2)</f>
        <v>0</v>
      </c>
      <c r="S589" s="70"/>
      <c r="T589" s="192">
        <f>S589*H589</f>
        <v>0</v>
      </c>
      <c r="U589" s="192">
        <v>0</v>
      </c>
      <c r="V589" s="192">
        <f>U589*H589</f>
        <v>0</v>
      </c>
      <c r="W589" s="192">
        <v>0</v>
      </c>
      <c r="X589" s="192">
        <f>W589*H589</f>
        <v>0</v>
      </c>
      <c r="Y589" s="193" t="s">
        <v>1</v>
      </c>
      <c r="Z589" s="33"/>
      <c r="AA589" s="33"/>
      <c r="AB589" s="33"/>
      <c r="AC589" s="33"/>
      <c r="AD589" s="33"/>
      <c r="AE589" s="33"/>
      <c r="AR589" s="194" t="s">
        <v>152</v>
      </c>
      <c r="AT589" s="194" t="s">
        <v>140</v>
      </c>
      <c r="AU589" s="194" t="s">
        <v>79</v>
      </c>
      <c r="AY589" s="14" t="s">
        <v>146</v>
      </c>
      <c r="BE589" s="114">
        <f>IF(O589="základní",K589,0)</f>
        <v>0</v>
      </c>
      <c r="BF589" s="114">
        <f>IF(O589="snížená",K589,0)</f>
        <v>0</v>
      </c>
      <c r="BG589" s="114">
        <f>IF(O589="zákl. přenesená",K589,0)</f>
        <v>0</v>
      </c>
      <c r="BH589" s="114">
        <f>IF(O589="sníž. přenesená",K589,0)</f>
        <v>0</v>
      </c>
      <c r="BI589" s="114">
        <f>IF(O589="nulová",K589,0)</f>
        <v>0</v>
      </c>
      <c r="BJ589" s="14" t="s">
        <v>87</v>
      </c>
      <c r="BK589" s="114">
        <f>ROUND(P589*H589,2)</f>
        <v>0</v>
      </c>
      <c r="BL589" s="14" t="s">
        <v>152</v>
      </c>
      <c r="BM589" s="194" t="s">
        <v>1067</v>
      </c>
    </row>
    <row r="590" spans="1:65" s="2" customFormat="1" ht="19.5">
      <c r="A590" s="33"/>
      <c r="B590" s="34"/>
      <c r="C590" s="35"/>
      <c r="D590" s="195" t="s">
        <v>149</v>
      </c>
      <c r="E590" s="35"/>
      <c r="F590" s="196" t="s">
        <v>1066</v>
      </c>
      <c r="G590" s="35"/>
      <c r="H590" s="35"/>
      <c r="I590" s="166"/>
      <c r="J590" s="166"/>
      <c r="K590" s="35"/>
      <c r="L590" s="35"/>
      <c r="M590" s="36"/>
      <c r="N590" s="197"/>
      <c r="O590" s="198"/>
      <c r="P590" s="70"/>
      <c r="Q590" s="70"/>
      <c r="R590" s="70"/>
      <c r="S590" s="70"/>
      <c r="T590" s="70"/>
      <c r="U590" s="70"/>
      <c r="V590" s="70"/>
      <c r="W590" s="70"/>
      <c r="X590" s="70"/>
      <c r="Y590" s="71"/>
      <c r="Z590" s="33"/>
      <c r="AA590" s="33"/>
      <c r="AB590" s="33"/>
      <c r="AC590" s="33"/>
      <c r="AD590" s="33"/>
      <c r="AE590" s="33"/>
      <c r="AT590" s="14" t="s">
        <v>149</v>
      </c>
      <c r="AU590" s="14" t="s">
        <v>79</v>
      </c>
    </row>
    <row r="591" spans="1:65" s="2" customFormat="1" ht="24.2" customHeight="1">
      <c r="A591" s="33"/>
      <c r="B591" s="34"/>
      <c r="C591" s="180" t="s">
        <v>1068</v>
      </c>
      <c r="D591" s="180" t="s">
        <v>140</v>
      </c>
      <c r="E591" s="181" t="s">
        <v>1069</v>
      </c>
      <c r="F591" s="182" t="s">
        <v>1070</v>
      </c>
      <c r="G591" s="183" t="s">
        <v>143</v>
      </c>
      <c r="H591" s="184">
        <v>1</v>
      </c>
      <c r="I591" s="185"/>
      <c r="J591" s="186"/>
      <c r="K591" s="187">
        <f>ROUND(P591*H591,2)</f>
        <v>0</v>
      </c>
      <c r="L591" s="182" t="s">
        <v>144</v>
      </c>
      <c r="M591" s="188"/>
      <c r="N591" s="189" t="s">
        <v>1</v>
      </c>
      <c r="O591" s="190" t="s">
        <v>42</v>
      </c>
      <c r="P591" s="191">
        <f>I591+J591</f>
        <v>0</v>
      </c>
      <c r="Q591" s="191">
        <f>ROUND(I591*H591,2)</f>
        <v>0</v>
      </c>
      <c r="R591" s="191">
        <f>ROUND(J591*H591,2)</f>
        <v>0</v>
      </c>
      <c r="S591" s="70"/>
      <c r="T591" s="192">
        <f>S591*H591</f>
        <v>0</v>
      </c>
      <c r="U591" s="192">
        <v>0</v>
      </c>
      <c r="V591" s="192">
        <f>U591*H591</f>
        <v>0</v>
      </c>
      <c r="W591" s="192">
        <v>0</v>
      </c>
      <c r="X591" s="192">
        <f>W591*H591</f>
        <v>0</v>
      </c>
      <c r="Y591" s="193" t="s">
        <v>1</v>
      </c>
      <c r="Z591" s="33"/>
      <c r="AA591" s="33"/>
      <c r="AB591" s="33"/>
      <c r="AC591" s="33"/>
      <c r="AD591" s="33"/>
      <c r="AE591" s="33"/>
      <c r="AR591" s="194" t="s">
        <v>152</v>
      </c>
      <c r="AT591" s="194" t="s">
        <v>140</v>
      </c>
      <c r="AU591" s="194" t="s">
        <v>79</v>
      </c>
      <c r="AY591" s="14" t="s">
        <v>146</v>
      </c>
      <c r="BE591" s="114">
        <f>IF(O591="základní",K591,0)</f>
        <v>0</v>
      </c>
      <c r="BF591" s="114">
        <f>IF(O591="snížená",K591,0)</f>
        <v>0</v>
      </c>
      <c r="BG591" s="114">
        <f>IF(O591="zákl. přenesená",K591,0)</f>
        <v>0</v>
      </c>
      <c r="BH591" s="114">
        <f>IF(O591="sníž. přenesená",K591,0)</f>
        <v>0</v>
      </c>
      <c r="BI591" s="114">
        <f>IF(O591="nulová",K591,0)</f>
        <v>0</v>
      </c>
      <c r="BJ591" s="14" t="s">
        <v>87</v>
      </c>
      <c r="BK591" s="114">
        <f>ROUND(P591*H591,2)</f>
        <v>0</v>
      </c>
      <c r="BL591" s="14" t="s">
        <v>152</v>
      </c>
      <c r="BM591" s="194" t="s">
        <v>1071</v>
      </c>
    </row>
    <row r="592" spans="1:65" s="2" customFormat="1" ht="19.5">
      <c r="A592" s="33"/>
      <c r="B592" s="34"/>
      <c r="C592" s="35"/>
      <c r="D592" s="195" t="s">
        <v>149</v>
      </c>
      <c r="E592" s="35"/>
      <c r="F592" s="196" t="s">
        <v>1070</v>
      </c>
      <c r="G592" s="35"/>
      <c r="H592" s="35"/>
      <c r="I592" s="166"/>
      <c r="J592" s="166"/>
      <c r="K592" s="35"/>
      <c r="L592" s="35"/>
      <c r="M592" s="36"/>
      <c r="N592" s="197"/>
      <c r="O592" s="198"/>
      <c r="P592" s="70"/>
      <c r="Q592" s="70"/>
      <c r="R592" s="70"/>
      <c r="S592" s="70"/>
      <c r="T592" s="70"/>
      <c r="U592" s="70"/>
      <c r="V592" s="70"/>
      <c r="W592" s="70"/>
      <c r="X592" s="70"/>
      <c r="Y592" s="71"/>
      <c r="Z592" s="33"/>
      <c r="AA592" s="33"/>
      <c r="AB592" s="33"/>
      <c r="AC592" s="33"/>
      <c r="AD592" s="33"/>
      <c r="AE592" s="33"/>
      <c r="AT592" s="14" t="s">
        <v>149</v>
      </c>
      <c r="AU592" s="14" t="s">
        <v>79</v>
      </c>
    </row>
    <row r="593" spans="1:65" s="2" customFormat="1" ht="24.2" customHeight="1">
      <c r="A593" s="33"/>
      <c r="B593" s="34"/>
      <c r="C593" s="180" t="s">
        <v>1072</v>
      </c>
      <c r="D593" s="180" t="s">
        <v>140</v>
      </c>
      <c r="E593" s="181" t="s">
        <v>1073</v>
      </c>
      <c r="F593" s="182" t="s">
        <v>1074</v>
      </c>
      <c r="G593" s="183" t="s">
        <v>143</v>
      </c>
      <c r="H593" s="184">
        <v>1</v>
      </c>
      <c r="I593" s="185"/>
      <c r="J593" s="186"/>
      <c r="K593" s="187">
        <f>ROUND(P593*H593,2)</f>
        <v>0</v>
      </c>
      <c r="L593" s="182" t="s">
        <v>144</v>
      </c>
      <c r="M593" s="188"/>
      <c r="N593" s="189" t="s">
        <v>1</v>
      </c>
      <c r="O593" s="190" t="s">
        <v>42</v>
      </c>
      <c r="P593" s="191">
        <f>I593+J593</f>
        <v>0</v>
      </c>
      <c r="Q593" s="191">
        <f>ROUND(I593*H593,2)</f>
        <v>0</v>
      </c>
      <c r="R593" s="191">
        <f>ROUND(J593*H593,2)</f>
        <v>0</v>
      </c>
      <c r="S593" s="70"/>
      <c r="T593" s="192">
        <f>S593*H593</f>
        <v>0</v>
      </c>
      <c r="U593" s="192">
        <v>0</v>
      </c>
      <c r="V593" s="192">
        <f>U593*H593</f>
        <v>0</v>
      </c>
      <c r="W593" s="192">
        <v>0</v>
      </c>
      <c r="X593" s="192">
        <f>W593*H593</f>
        <v>0</v>
      </c>
      <c r="Y593" s="193" t="s">
        <v>1</v>
      </c>
      <c r="Z593" s="33"/>
      <c r="AA593" s="33"/>
      <c r="AB593" s="33"/>
      <c r="AC593" s="33"/>
      <c r="AD593" s="33"/>
      <c r="AE593" s="33"/>
      <c r="AR593" s="194" t="s">
        <v>152</v>
      </c>
      <c r="AT593" s="194" t="s">
        <v>140</v>
      </c>
      <c r="AU593" s="194" t="s">
        <v>79</v>
      </c>
      <c r="AY593" s="14" t="s">
        <v>146</v>
      </c>
      <c r="BE593" s="114">
        <f>IF(O593="základní",K593,0)</f>
        <v>0</v>
      </c>
      <c r="BF593" s="114">
        <f>IF(O593="snížená",K593,0)</f>
        <v>0</v>
      </c>
      <c r="BG593" s="114">
        <f>IF(O593="zákl. přenesená",K593,0)</f>
        <v>0</v>
      </c>
      <c r="BH593" s="114">
        <f>IF(O593="sníž. přenesená",K593,0)</f>
        <v>0</v>
      </c>
      <c r="BI593" s="114">
        <f>IF(O593="nulová",K593,0)</f>
        <v>0</v>
      </c>
      <c r="BJ593" s="14" t="s">
        <v>87</v>
      </c>
      <c r="BK593" s="114">
        <f>ROUND(P593*H593,2)</f>
        <v>0</v>
      </c>
      <c r="BL593" s="14" t="s">
        <v>152</v>
      </c>
      <c r="BM593" s="194" t="s">
        <v>1075</v>
      </c>
    </row>
    <row r="594" spans="1:65" s="2" customFormat="1" ht="19.5">
      <c r="A594" s="33"/>
      <c r="B594" s="34"/>
      <c r="C594" s="35"/>
      <c r="D594" s="195" t="s">
        <v>149</v>
      </c>
      <c r="E594" s="35"/>
      <c r="F594" s="196" t="s">
        <v>1074</v>
      </c>
      <c r="G594" s="35"/>
      <c r="H594" s="35"/>
      <c r="I594" s="166"/>
      <c r="J594" s="166"/>
      <c r="K594" s="35"/>
      <c r="L594" s="35"/>
      <c r="M594" s="36"/>
      <c r="N594" s="197"/>
      <c r="O594" s="198"/>
      <c r="P594" s="70"/>
      <c r="Q594" s="70"/>
      <c r="R594" s="70"/>
      <c r="S594" s="70"/>
      <c r="T594" s="70"/>
      <c r="U594" s="70"/>
      <c r="V594" s="70"/>
      <c r="W594" s="70"/>
      <c r="X594" s="70"/>
      <c r="Y594" s="71"/>
      <c r="Z594" s="33"/>
      <c r="AA594" s="33"/>
      <c r="AB594" s="33"/>
      <c r="AC594" s="33"/>
      <c r="AD594" s="33"/>
      <c r="AE594" s="33"/>
      <c r="AT594" s="14" t="s">
        <v>149</v>
      </c>
      <c r="AU594" s="14" t="s">
        <v>79</v>
      </c>
    </row>
    <row r="595" spans="1:65" s="2" customFormat="1" ht="24.2" customHeight="1">
      <c r="A595" s="33"/>
      <c r="B595" s="34"/>
      <c r="C595" s="180" t="s">
        <v>1076</v>
      </c>
      <c r="D595" s="180" t="s">
        <v>140</v>
      </c>
      <c r="E595" s="181" t="s">
        <v>1077</v>
      </c>
      <c r="F595" s="182" t="s">
        <v>1078</v>
      </c>
      <c r="G595" s="183" t="s">
        <v>143</v>
      </c>
      <c r="H595" s="184">
        <v>1</v>
      </c>
      <c r="I595" s="185"/>
      <c r="J595" s="186"/>
      <c r="K595" s="187">
        <f>ROUND(P595*H595,2)</f>
        <v>0</v>
      </c>
      <c r="L595" s="182" t="s">
        <v>144</v>
      </c>
      <c r="M595" s="188"/>
      <c r="N595" s="189" t="s">
        <v>1</v>
      </c>
      <c r="O595" s="190" t="s">
        <v>42</v>
      </c>
      <c r="P595" s="191">
        <f>I595+J595</f>
        <v>0</v>
      </c>
      <c r="Q595" s="191">
        <f>ROUND(I595*H595,2)</f>
        <v>0</v>
      </c>
      <c r="R595" s="191">
        <f>ROUND(J595*H595,2)</f>
        <v>0</v>
      </c>
      <c r="S595" s="70"/>
      <c r="T595" s="192">
        <f>S595*H595</f>
        <v>0</v>
      </c>
      <c r="U595" s="192">
        <v>0</v>
      </c>
      <c r="V595" s="192">
        <f>U595*H595</f>
        <v>0</v>
      </c>
      <c r="W595" s="192">
        <v>0</v>
      </c>
      <c r="X595" s="192">
        <f>W595*H595</f>
        <v>0</v>
      </c>
      <c r="Y595" s="193" t="s">
        <v>1</v>
      </c>
      <c r="Z595" s="33"/>
      <c r="AA595" s="33"/>
      <c r="AB595" s="33"/>
      <c r="AC595" s="33"/>
      <c r="AD595" s="33"/>
      <c r="AE595" s="33"/>
      <c r="AR595" s="194" t="s">
        <v>152</v>
      </c>
      <c r="AT595" s="194" t="s">
        <v>140</v>
      </c>
      <c r="AU595" s="194" t="s">
        <v>79</v>
      </c>
      <c r="AY595" s="14" t="s">
        <v>146</v>
      </c>
      <c r="BE595" s="114">
        <f>IF(O595="základní",K595,0)</f>
        <v>0</v>
      </c>
      <c r="BF595" s="114">
        <f>IF(O595="snížená",K595,0)</f>
        <v>0</v>
      </c>
      <c r="BG595" s="114">
        <f>IF(O595="zákl. přenesená",K595,0)</f>
        <v>0</v>
      </c>
      <c r="BH595" s="114">
        <f>IF(O595="sníž. přenesená",K595,0)</f>
        <v>0</v>
      </c>
      <c r="BI595" s="114">
        <f>IF(O595="nulová",K595,0)</f>
        <v>0</v>
      </c>
      <c r="BJ595" s="14" t="s">
        <v>87</v>
      </c>
      <c r="BK595" s="114">
        <f>ROUND(P595*H595,2)</f>
        <v>0</v>
      </c>
      <c r="BL595" s="14" t="s">
        <v>152</v>
      </c>
      <c r="BM595" s="194" t="s">
        <v>1079</v>
      </c>
    </row>
    <row r="596" spans="1:65" s="2" customFormat="1" ht="19.5">
      <c r="A596" s="33"/>
      <c r="B596" s="34"/>
      <c r="C596" s="35"/>
      <c r="D596" s="195" t="s">
        <v>149</v>
      </c>
      <c r="E596" s="35"/>
      <c r="F596" s="196" t="s">
        <v>1078</v>
      </c>
      <c r="G596" s="35"/>
      <c r="H596" s="35"/>
      <c r="I596" s="166"/>
      <c r="J596" s="166"/>
      <c r="K596" s="35"/>
      <c r="L596" s="35"/>
      <c r="M596" s="36"/>
      <c r="N596" s="197"/>
      <c r="O596" s="198"/>
      <c r="P596" s="70"/>
      <c r="Q596" s="70"/>
      <c r="R596" s="70"/>
      <c r="S596" s="70"/>
      <c r="T596" s="70"/>
      <c r="U596" s="70"/>
      <c r="V596" s="70"/>
      <c r="W596" s="70"/>
      <c r="X596" s="70"/>
      <c r="Y596" s="71"/>
      <c r="Z596" s="33"/>
      <c r="AA596" s="33"/>
      <c r="AB596" s="33"/>
      <c r="AC596" s="33"/>
      <c r="AD596" s="33"/>
      <c r="AE596" s="33"/>
      <c r="AT596" s="14" t="s">
        <v>149</v>
      </c>
      <c r="AU596" s="14" t="s">
        <v>79</v>
      </c>
    </row>
    <row r="597" spans="1:65" s="2" customFormat="1" ht="24.2" customHeight="1">
      <c r="A597" s="33"/>
      <c r="B597" s="34"/>
      <c r="C597" s="180" t="s">
        <v>1080</v>
      </c>
      <c r="D597" s="180" t="s">
        <v>140</v>
      </c>
      <c r="E597" s="181" t="s">
        <v>1081</v>
      </c>
      <c r="F597" s="182" t="s">
        <v>1082</v>
      </c>
      <c r="G597" s="183" t="s">
        <v>143</v>
      </c>
      <c r="H597" s="184">
        <v>1</v>
      </c>
      <c r="I597" s="185"/>
      <c r="J597" s="186"/>
      <c r="K597" s="187">
        <f>ROUND(P597*H597,2)</f>
        <v>0</v>
      </c>
      <c r="L597" s="182" t="s">
        <v>144</v>
      </c>
      <c r="M597" s="188"/>
      <c r="N597" s="189" t="s">
        <v>1</v>
      </c>
      <c r="O597" s="190" t="s">
        <v>42</v>
      </c>
      <c r="P597" s="191">
        <f>I597+J597</f>
        <v>0</v>
      </c>
      <c r="Q597" s="191">
        <f>ROUND(I597*H597,2)</f>
        <v>0</v>
      </c>
      <c r="R597" s="191">
        <f>ROUND(J597*H597,2)</f>
        <v>0</v>
      </c>
      <c r="S597" s="70"/>
      <c r="T597" s="192">
        <f>S597*H597</f>
        <v>0</v>
      </c>
      <c r="U597" s="192">
        <v>0</v>
      </c>
      <c r="V597" s="192">
        <f>U597*H597</f>
        <v>0</v>
      </c>
      <c r="W597" s="192">
        <v>0</v>
      </c>
      <c r="X597" s="192">
        <f>W597*H597</f>
        <v>0</v>
      </c>
      <c r="Y597" s="193" t="s">
        <v>1</v>
      </c>
      <c r="Z597" s="33"/>
      <c r="AA597" s="33"/>
      <c r="AB597" s="33"/>
      <c r="AC597" s="33"/>
      <c r="AD597" s="33"/>
      <c r="AE597" s="33"/>
      <c r="AR597" s="194" t="s">
        <v>152</v>
      </c>
      <c r="AT597" s="194" t="s">
        <v>140</v>
      </c>
      <c r="AU597" s="194" t="s">
        <v>79</v>
      </c>
      <c r="AY597" s="14" t="s">
        <v>146</v>
      </c>
      <c r="BE597" s="114">
        <f>IF(O597="základní",K597,0)</f>
        <v>0</v>
      </c>
      <c r="BF597" s="114">
        <f>IF(O597="snížená",K597,0)</f>
        <v>0</v>
      </c>
      <c r="BG597" s="114">
        <f>IF(O597="zákl. přenesená",K597,0)</f>
        <v>0</v>
      </c>
      <c r="BH597" s="114">
        <f>IF(O597="sníž. přenesená",K597,0)</f>
        <v>0</v>
      </c>
      <c r="BI597" s="114">
        <f>IF(O597="nulová",K597,0)</f>
        <v>0</v>
      </c>
      <c r="BJ597" s="14" t="s">
        <v>87</v>
      </c>
      <c r="BK597" s="114">
        <f>ROUND(P597*H597,2)</f>
        <v>0</v>
      </c>
      <c r="BL597" s="14" t="s">
        <v>152</v>
      </c>
      <c r="BM597" s="194" t="s">
        <v>1083</v>
      </c>
    </row>
    <row r="598" spans="1:65" s="2" customFormat="1" ht="19.5">
      <c r="A598" s="33"/>
      <c r="B598" s="34"/>
      <c r="C598" s="35"/>
      <c r="D598" s="195" t="s">
        <v>149</v>
      </c>
      <c r="E598" s="35"/>
      <c r="F598" s="196" t="s">
        <v>1082</v>
      </c>
      <c r="G598" s="35"/>
      <c r="H598" s="35"/>
      <c r="I598" s="166"/>
      <c r="J598" s="166"/>
      <c r="K598" s="35"/>
      <c r="L598" s="35"/>
      <c r="M598" s="36"/>
      <c r="N598" s="197"/>
      <c r="O598" s="198"/>
      <c r="P598" s="70"/>
      <c r="Q598" s="70"/>
      <c r="R598" s="70"/>
      <c r="S598" s="70"/>
      <c r="T598" s="70"/>
      <c r="U598" s="70"/>
      <c r="V598" s="70"/>
      <c r="W598" s="70"/>
      <c r="X598" s="70"/>
      <c r="Y598" s="71"/>
      <c r="Z598" s="33"/>
      <c r="AA598" s="33"/>
      <c r="AB598" s="33"/>
      <c r="AC598" s="33"/>
      <c r="AD598" s="33"/>
      <c r="AE598" s="33"/>
      <c r="AT598" s="14" t="s">
        <v>149</v>
      </c>
      <c r="AU598" s="14" t="s">
        <v>79</v>
      </c>
    </row>
    <row r="599" spans="1:65" s="2" customFormat="1" ht="24.2" customHeight="1">
      <c r="A599" s="33"/>
      <c r="B599" s="34"/>
      <c r="C599" s="180" t="s">
        <v>1084</v>
      </c>
      <c r="D599" s="180" t="s">
        <v>140</v>
      </c>
      <c r="E599" s="181" t="s">
        <v>1085</v>
      </c>
      <c r="F599" s="182" t="s">
        <v>1086</v>
      </c>
      <c r="G599" s="183" t="s">
        <v>143</v>
      </c>
      <c r="H599" s="184">
        <v>1</v>
      </c>
      <c r="I599" s="185"/>
      <c r="J599" s="186"/>
      <c r="K599" s="187">
        <f>ROUND(P599*H599,2)</f>
        <v>0</v>
      </c>
      <c r="L599" s="182" t="s">
        <v>144</v>
      </c>
      <c r="M599" s="188"/>
      <c r="N599" s="189" t="s">
        <v>1</v>
      </c>
      <c r="O599" s="190" t="s">
        <v>42</v>
      </c>
      <c r="P599" s="191">
        <f>I599+J599</f>
        <v>0</v>
      </c>
      <c r="Q599" s="191">
        <f>ROUND(I599*H599,2)</f>
        <v>0</v>
      </c>
      <c r="R599" s="191">
        <f>ROUND(J599*H599,2)</f>
        <v>0</v>
      </c>
      <c r="S599" s="70"/>
      <c r="T599" s="192">
        <f>S599*H599</f>
        <v>0</v>
      </c>
      <c r="U599" s="192">
        <v>0</v>
      </c>
      <c r="V599" s="192">
        <f>U599*H599</f>
        <v>0</v>
      </c>
      <c r="W599" s="192">
        <v>0</v>
      </c>
      <c r="X599" s="192">
        <f>W599*H599</f>
        <v>0</v>
      </c>
      <c r="Y599" s="193" t="s">
        <v>1</v>
      </c>
      <c r="Z599" s="33"/>
      <c r="AA599" s="33"/>
      <c r="AB599" s="33"/>
      <c r="AC599" s="33"/>
      <c r="AD599" s="33"/>
      <c r="AE599" s="33"/>
      <c r="AR599" s="194" t="s">
        <v>152</v>
      </c>
      <c r="AT599" s="194" t="s">
        <v>140</v>
      </c>
      <c r="AU599" s="194" t="s">
        <v>79</v>
      </c>
      <c r="AY599" s="14" t="s">
        <v>146</v>
      </c>
      <c r="BE599" s="114">
        <f>IF(O599="základní",K599,0)</f>
        <v>0</v>
      </c>
      <c r="BF599" s="114">
        <f>IF(O599="snížená",K599,0)</f>
        <v>0</v>
      </c>
      <c r="BG599" s="114">
        <f>IF(O599="zákl. přenesená",K599,0)</f>
        <v>0</v>
      </c>
      <c r="BH599" s="114">
        <f>IF(O599="sníž. přenesená",K599,0)</f>
        <v>0</v>
      </c>
      <c r="BI599" s="114">
        <f>IF(O599="nulová",K599,0)</f>
        <v>0</v>
      </c>
      <c r="BJ599" s="14" t="s">
        <v>87</v>
      </c>
      <c r="BK599" s="114">
        <f>ROUND(P599*H599,2)</f>
        <v>0</v>
      </c>
      <c r="BL599" s="14" t="s">
        <v>152</v>
      </c>
      <c r="BM599" s="194" t="s">
        <v>1087</v>
      </c>
    </row>
    <row r="600" spans="1:65" s="2" customFormat="1" ht="19.5">
      <c r="A600" s="33"/>
      <c r="B600" s="34"/>
      <c r="C600" s="35"/>
      <c r="D600" s="195" t="s">
        <v>149</v>
      </c>
      <c r="E600" s="35"/>
      <c r="F600" s="196" t="s">
        <v>1086</v>
      </c>
      <c r="G600" s="35"/>
      <c r="H600" s="35"/>
      <c r="I600" s="166"/>
      <c r="J600" s="166"/>
      <c r="K600" s="35"/>
      <c r="L600" s="35"/>
      <c r="M600" s="36"/>
      <c r="N600" s="197"/>
      <c r="O600" s="198"/>
      <c r="P600" s="70"/>
      <c r="Q600" s="70"/>
      <c r="R600" s="70"/>
      <c r="S600" s="70"/>
      <c r="T600" s="70"/>
      <c r="U600" s="70"/>
      <c r="V600" s="70"/>
      <c r="W600" s="70"/>
      <c r="X600" s="70"/>
      <c r="Y600" s="71"/>
      <c r="Z600" s="33"/>
      <c r="AA600" s="33"/>
      <c r="AB600" s="33"/>
      <c r="AC600" s="33"/>
      <c r="AD600" s="33"/>
      <c r="AE600" s="33"/>
      <c r="AT600" s="14" t="s">
        <v>149</v>
      </c>
      <c r="AU600" s="14" t="s">
        <v>79</v>
      </c>
    </row>
    <row r="601" spans="1:65" s="2" customFormat="1" ht="24.2" customHeight="1">
      <c r="A601" s="33"/>
      <c r="B601" s="34"/>
      <c r="C601" s="180" t="s">
        <v>1088</v>
      </c>
      <c r="D601" s="180" t="s">
        <v>140</v>
      </c>
      <c r="E601" s="181" t="s">
        <v>1089</v>
      </c>
      <c r="F601" s="182" t="s">
        <v>1090</v>
      </c>
      <c r="G601" s="183" t="s">
        <v>143</v>
      </c>
      <c r="H601" s="184">
        <v>1</v>
      </c>
      <c r="I601" s="185"/>
      <c r="J601" s="186"/>
      <c r="K601" s="187">
        <f>ROUND(P601*H601,2)</f>
        <v>0</v>
      </c>
      <c r="L601" s="182" t="s">
        <v>144</v>
      </c>
      <c r="M601" s="188"/>
      <c r="N601" s="189" t="s">
        <v>1</v>
      </c>
      <c r="O601" s="190" t="s">
        <v>42</v>
      </c>
      <c r="P601" s="191">
        <f>I601+J601</f>
        <v>0</v>
      </c>
      <c r="Q601" s="191">
        <f>ROUND(I601*H601,2)</f>
        <v>0</v>
      </c>
      <c r="R601" s="191">
        <f>ROUND(J601*H601,2)</f>
        <v>0</v>
      </c>
      <c r="S601" s="70"/>
      <c r="T601" s="192">
        <f>S601*H601</f>
        <v>0</v>
      </c>
      <c r="U601" s="192">
        <v>0</v>
      </c>
      <c r="V601" s="192">
        <f>U601*H601</f>
        <v>0</v>
      </c>
      <c r="W601" s="192">
        <v>0</v>
      </c>
      <c r="X601" s="192">
        <f>W601*H601</f>
        <v>0</v>
      </c>
      <c r="Y601" s="193" t="s">
        <v>1</v>
      </c>
      <c r="Z601" s="33"/>
      <c r="AA601" s="33"/>
      <c r="AB601" s="33"/>
      <c r="AC601" s="33"/>
      <c r="AD601" s="33"/>
      <c r="AE601" s="33"/>
      <c r="AR601" s="194" t="s">
        <v>152</v>
      </c>
      <c r="AT601" s="194" t="s">
        <v>140</v>
      </c>
      <c r="AU601" s="194" t="s">
        <v>79</v>
      </c>
      <c r="AY601" s="14" t="s">
        <v>146</v>
      </c>
      <c r="BE601" s="114">
        <f>IF(O601="základní",K601,0)</f>
        <v>0</v>
      </c>
      <c r="BF601" s="114">
        <f>IF(O601="snížená",K601,0)</f>
        <v>0</v>
      </c>
      <c r="BG601" s="114">
        <f>IF(O601="zákl. přenesená",K601,0)</f>
        <v>0</v>
      </c>
      <c r="BH601" s="114">
        <f>IF(O601="sníž. přenesená",K601,0)</f>
        <v>0</v>
      </c>
      <c r="BI601" s="114">
        <f>IF(O601="nulová",K601,0)</f>
        <v>0</v>
      </c>
      <c r="BJ601" s="14" t="s">
        <v>87</v>
      </c>
      <c r="BK601" s="114">
        <f>ROUND(P601*H601,2)</f>
        <v>0</v>
      </c>
      <c r="BL601" s="14" t="s">
        <v>152</v>
      </c>
      <c r="BM601" s="194" t="s">
        <v>1091</v>
      </c>
    </row>
    <row r="602" spans="1:65" s="2" customFormat="1" ht="19.5">
      <c r="A602" s="33"/>
      <c r="B602" s="34"/>
      <c r="C602" s="35"/>
      <c r="D602" s="195" t="s">
        <v>149</v>
      </c>
      <c r="E602" s="35"/>
      <c r="F602" s="196" t="s">
        <v>1090</v>
      </c>
      <c r="G602" s="35"/>
      <c r="H602" s="35"/>
      <c r="I602" s="166"/>
      <c r="J602" s="166"/>
      <c r="K602" s="35"/>
      <c r="L602" s="35"/>
      <c r="M602" s="36"/>
      <c r="N602" s="197"/>
      <c r="O602" s="198"/>
      <c r="P602" s="70"/>
      <c r="Q602" s="70"/>
      <c r="R602" s="70"/>
      <c r="S602" s="70"/>
      <c r="T602" s="70"/>
      <c r="U602" s="70"/>
      <c r="V602" s="70"/>
      <c r="W602" s="70"/>
      <c r="X602" s="70"/>
      <c r="Y602" s="71"/>
      <c r="Z602" s="33"/>
      <c r="AA602" s="33"/>
      <c r="AB602" s="33"/>
      <c r="AC602" s="33"/>
      <c r="AD602" s="33"/>
      <c r="AE602" s="33"/>
      <c r="AT602" s="14" t="s">
        <v>149</v>
      </c>
      <c r="AU602" s="14" t="s">
        <v>79</v>
      </c>
    </row>
    <row r="603" spans="1:65" s="2" customFormat="1" ht="24.2" customHeight="1">
      <c r="A603" s="33"/>
      <c r="B603" s="34"/>
      <c r="C603" s="180" t="s">
        <v>1092</v>
      </c>
      <c r="D603" s="180" t="s">
        <v>140</v>
      </c>
      <c r="E603" s="181" t="s">
        <v>1093</v>
      </c>
      <c r="F603" s="182" t="s">
        <v>1094</v>
      </c>
      <c r="G603" s="183" t="s">
        <v>143</v>
      </c>
      <c r="H603" s="184">
        <v>1</v>
      </c>
      <c r="I603" s="185"/>
      <c r="J603" s="186"/>
      <c r="K603" s="187">
        <f>ROUND(P603*H603,2)</f>
        <v>0</v>
      </c>
      <c r="L603" s="182" t="s">
        <v>144</v>
      </c>
      <c r="M603" s="188"/>
      <c r="N603" s="189" t="s">
        <v>1</v>
      </c>
      <c r="O603" s="190" t="s">
        <v>42</v>
      </c>
      <c r="P603" s="191">
        <f>I603+J603</f>
        <v>0</v>
      </c>
      <c r="Q603" s="191">
        <f>ROUND(I603*H603,2)</f>
        <v>0</v>
      </c>
      <c r="R603" s="191">
        <f>ROUND(J603*H603,2)</f>
        <v>0</v>
      </c>
      <c r="S603" s="70"/>
      <c r="T603" s="192">
        <f>S603*H603</f>
        <v>0</v>
      </c>
      <c r="U603" s="192">
        <v>0</v>
      </c>
      <c r="V603" s="192">
        <f>U603*H603</f>
        <v>0</v>
      </c>
      <c r="W603" s="192">
        <v>0</v>
      </c>
      <c r="X603" s="192">
        <f>W603*H603</f>
        <v>0</v>
      </c>
      <c r="Y603" s="193" t="s">
        <v>1</v>
      </c>
      <c r="Z603" s="33"/>
      <c r="AA603" s="33"/>
      <c r="AB603" s="33"/>
      <c r="AC603" s="33"/>
      <c r="AD603" s="33"/>
      <c r="AE603" s="33"/>
      <c r="AR603" s="194" t="s">
        <v>152</v>
      </c>
      <c r="AT603" s="194" t="s">
        <v>140</v>
      </c>
      <c r="AU603" s="194" t="s">
        <v>79</v>
      </c>
      <c r="AY603" s="14" t="s">
        <v>146</v>
      </c>
      <c r="BE603" s="114">
        <f>IF(O603="základní",K603,0)</f>
        <v>0</v>
      </c>
      <c r="BF603" s="114">
        <f>IF(O603="snížená",K603,0)</f>
        <v>0</v>
      </c>
      <c r="BG603" s="114">
        <f>IF(O603="zákl. přenesená",K603,0)</f>
        <v>0</v>
      </c>
      <c r="BH603" s="114">
        <f>IF(O603="sníž. přenesená",K603,0)</f>
        <v>0</v>
      </c>
      <c r="BI603" s="114">
        <f>IF(O603="nulová",K603,0)</f>
        <v>0</v>
      </c>
      <c r="BJ603" s="14" t="s">
        <v>87</v>
      </c>
      <c r="BK603" s="114">
        <f>ROUND(P603*H603,2)</f>
        <v>0</v>
      </c>
      <c r="BL603" s="14" t="s">
        <v>152</v>
      </c>
      <c r="BM603" s="194" t="s">
        <v>1095</v>
      </c>
    </row>
    <row r="604" spans="1:65" s="2" customFormat="1" ht="11.25">
      <c r="A604" s="33"/>
      <c r="B604" s="34"/>
      <c r="C604" s="35"/>
      <c r="D604" s="195" t="s">
        <v>149</v>
      </c>
      <c r="E604" s="35"/>
      <c r="F604" s="196" t="s">
        <v>1094</v>
      </c>
      <c r="G604" s="35"/>
      <c r="H604" s="35"/>
      <c r="I604" s="166"/>
      <c r="J604" s="166"/>
      <c r="K604" s="35"/>
      <c r="L604" s="35"/>
      <c r="M604" s="36"/>
      <c r="N604" s="197"/>
      <c r="O604" s="198"/>
      <c r="P604" s="70"/>
      <c r="Q604" s="70"/>
      <c r="R604" s="70"/>
      <c r="S604" s="70"/>
      <c r="T604" s="70"/>
      <c r="U604" s="70"/>
      <c r="V604" s="70"/>
      <c r="W604" s="70"/>
      <c r="X604" s="70"/>
      <c r="Y604" s="71"/>
      <c r="Z604" s="33"/>
      <c r="AA604" s="33"/>
      <c r="AB604" s="33"/>
      <c r="AC604" s="33"/>
      <c r="AD604" s="33"/>
      <c r="AE604" s="33"/>
      <c r="AT604" s="14" t="s">
        <v>149</v>
      </c>
      <c r="AU604" s="14" t="s">
        <v>79</v>
      </c>
    </row>
    <row r="605" spans="1:65" s="2" customFormat="1" ht="24.2" customHeight="1">
      <c r="A605" s="33"/>
      <c r="B605" s="34"/>
      <c r="C605" s="180" t="s">
        <v>1096</v>
      </c>
      <c r="D605" s="180" t="s">
        <v>140</v>
      </c>
      <c r="E605" s="181" t="s">
        <v>1097</v>
      </c>
      <c r="F605" s="182" t="s">
        <v>1098</v>
      </c>
      <c r="G605" s="183" t="s">
        <v>143</v>
      </c>
      <c r="H605" s="184">
        <v>1</v>
      </c>
      <c r="I605" s="185"/>
      <c r="J605" s="186"/>
      <c r="K605" s="187">
        <f>ROUND(P605*H605,2)</f>
        <v>0</v>
      </c>
      <c r="L605" s="182" t="s">
        <v>144</v>
      </c>
      <c r="M605" s="188"/>
      <c r="N605" s="189" t="s">
        <v>1</v>
      </c>
      <c r="O605" s="190" t="s">
        <v>42</v>
      </c>
      <c r="P605" s="191">
        <f>I605+J605</f>
        <v>0</v>
      </c>
      <c r="Q605" s="191">
        <f>ROUND(I605*H605,2)</f>
        <v>0</v>
      </c>
      <c r="R605" s="191">
        <f>ROUND(J605*H605,2)</f>
        <v>0</v>
      </c>
      <c r="S605" s="70"/>
      <c r="T605" s="192">
        <f>S605*H605</f>
        <v>0</v>
      </c>
      <c r="U605" s="192">
        <v>0</v>
      </c>
      <c r="V605" s="192">
        <f>U605*H605</f>
        <v>0</v>
      </c>
      <c r="W605" s="192">
        <v>0</v>
      </c>
      <c r="X605" s="192">
        <f>W605*H605</f>
        <v>0</v>
      </c>
      <c r="Y605" s="193" t="s">
        <v>1</v>
      </c>
      <c r="Z605" s="33"/>
      <c r="AA605" s="33"/>
      <c r="AB605" s="33"/>
      <c r="AC605" s="33"/>
      <c r="AD605" s="33"/>
      <c r="AE605" s="33"/>
      <c r="AR605" s="194" t="s">
        <v>152</v>
      </c>
      <c r="AT605" s="194" t="s">
        <v>140</v>
      </c>
      <c r="AU605" s="194" t="s">
        <v>79</v>
      </c>
      <c r="AY605" s="14" t="s">
        <v>146</v>
      </c>
      <c r="BE605" s="114">
        <f>IF(O605="základní",K605,0)</f>
        <v>0</v>
      </c>
      <c r="BF605" s="114">
        <f>IF(O605="snížená",K605,0)</f>
        <v>0</v>
      </c>
      <c r="BG605" s="114">
        <f>IF(O605="zákl. přenesená",K605,0)</f>
        <v>0</v>
      </c>
      <c r="BH605" s="114">
        <f>IF(O605="sníž. přenesená",K605,0)</f>
        <v>0</v>
      </c>
      <c r="BI605" s="114">
        <f>IF(O605="nulová",K605,0)</f>
        <v>0</v>
      </c>
      <c r="BJ605" s="14" t="s">
        <v>87</v>
      </c>
      <c r="BK605" s="114">
        <f>ROUND(P605*H605,2)</f>
        <v>0</v>
      </c>
      <c r="BL605" s="14" t="s">
        <v>152</v>
      </c>
      <c r="BM605" s="194" t="s">
        <v>1099</v>
      </c>
    </row>
    <row r="606" spans="1:65" s="2" customFormat="1" ht="19.5">
      <c r="A606" s="33"/>
      <c r="B606" s="34"/>
      <c r="C606" s="35"/>
      <c r="D606" s="195" t="s">
        <v>149</v>
      </c>
      <c r="E606" s="35"/>
      <c r="F606" s="196" t="s">
        <v>1098</v>
      </c>
      <c r="G606" s="35"/>
      <c r="H606" s="35"/>
      <c r="I606" s="166"/>
      <c r="J606" s="166"/>
      <c r="K606" s="35"/>
      <c r="L606" s="35"/>
      <c r="M606" s="36"/>
      <c r="N606" s="197"/>
      <c r="O606" s="198"/>
      <c r="P606" s="70"/>
      <c r="Q606" s="70"/>
      <c r="R606" s="70"/>
      <c r="S606" s="70"/>
      <c r="T606" s="70"/>
      <c r="U606" s="70"/>
      <c r="V606" s="70"/>
      <c r="W606" s="70"/>
      <c r="X606" s="70"/>
      <c r="Y606" s="71"/>
      <c r="Z606" s="33"/>
      <c r="AA606" s="33"/>
      <c r="AB606" s="33"/>
      <c r="AC606" s="33"/>
      <c r="AD606" s="33"/>
      <c r="AE606" s="33"/>
      <c r="AT606" s="14" t="s">
        <v>149</v>
      </c>
      <c r="AU606" s="14" t="s">
        <v>79</v>
      </c>
    </row>
    <row r="607" spans="1:65" s="2" customFormat="1" ht="24.2" customHeight="1">
      <c r="A607" s="33"/>
      <c r="B607" s="34"/>
      <c r="C607" s="180" t="s">
        <v>1100</v>
      </c>
      <c r="D607" s="180" t="s">
        <v>140</v>
      </c>
      <c r="E607" s="181" t="s">
        <v>1101</v>
      </c>
      <c r="F607" s="182" t="s">
        <v>1102</v>
      </c>
      <c r="G607" s="183" t="s">
        <v>143</v>
      </c>
      <c r="H607" s="184">
        <v>1</v>
      </c>
      <c r="I607" s="185"/>
      <c r="J607" s="186"/>
      <c r="K607" s="187">
        <f>ROUND(P607*H607,2)</f>
        <v>0</v>
      </c>
      <c r="L607" s="182" t="s">
        <v>144</v>
      </c>
      <c r="M607" s="188"/>
      <c r="N607" s="189" t="s">
        <v>1</v>
      </c>
      <c r="O607" s="190" t="s">
        <v>42</v>
      </c>
      <c r="P607" s="191">
        <f>I607+J607</f>
        <v>0</v>
      </c>
      <c r="Q607" s="191">
        <f>ROUND(I607*H607,2)</f>
        <v>0</v>
      </c>
      <c r="R607" s="191">
        <f>ROUND(J607*H607,2)</f>
        <v>0</v>
      </c>
      <c r="S607" s="70"/>
      <c r="T607" s="192">
        <f>S607*H607</f>
        <v>0</v>
      </c>
      <c r="U607" s="192">
        <v>0</v>
      </c>
      <c r="V607" s="192">
        <f>U607*H607</f>
        <v>0</v>
      </c>
      <c r="W607" s="192">
        <v>0</v>
      </c>
      <c r="X607" s="192">
        <f>W607*H607</f>
        <v>0</v>
      </c>
      <c r="Y607" s="193" t="s">
        <v>1</v>
      </c>
      <c r="Z607" s="33"/>
      <c r="AA607" s="33"/>
      <c r="AB607" s="33"/>
      <c r="AC607" s="33"/>
      <c r="AD607" s="33"/>
      <c r="AE607" s="33"/>
      <c r="AR607" s="194" t="s">
        <v>152</v>
      </c>
      <c r="AT607" s="194" t="s">
        <v>140</v>
      </c>
      <c r="AU607" s="194" t="s">
        <v>79</v>
      </c>
      <c r="AY607" s="14" t="s">
        <v>146</v>
      </c>
      <c r="BE607" s="114">
        <f>IF(O607="základní",K607,0)</f>
        <v>0</v>
      </c>
      <c r="BF607" s="114">
        <f>IF(O607="snížená",K607,0)</f>
        <v>0</v>
      </c>
      <c r="BG607" s="114">
        <f>IF(O607="zákl. přenesená",K607,0)</f>
        <v>0</v>
      </c>
      <c r="BH607" s="114">
        <f>IF(O607="sníž. přenesená",K607,0)</f>
        <v>0</v>
      </c>
      <c r="BI607" s="114">
        <f>IF(O607="nulová",K607,0)</f>
        <v>0</v>
      </c>
      <c r="BJ607" s="14" t="s">
        <v>87</v>
      </c>
      <c r="BK607" s="114">
        <f>ROUND(P607*H607,2)</f>
        <v>0</v>
      </c>
      <c r="BL607" s="14" t="s">
        <v>152</v>
      </c>
      <c r="BM607" s="194" t="s">
        <v>1103</v>
      </c>
    </row>
    <row r="608" spans="1:65" s="2" customFormat="1" ht="11.25">
      <c r="A608" s="33"/>
      <c r="B608" s="34"/>
      <c r="C608" s="35"/>
      <c r="D608" s="195" t="s">
        <v>149</v>
      </c>
      <c r="E608" s="35"/>
      <c r="F608" s="196" t="s">
        <v>1102</v>
      </c>
      <c r="G608" s="35"/>
      <c r="H608" s="35"/>
      <c r="I608" s="166"/>
      <c r="J608" s="166"/>
      <c r="K608" s="35"/>
      <c r="L608" s="35"/>
      <c r="M608" s="36"/>
      <c r="N608" s="197"/>
      <c r="O608" s="198"/>
      <c r="P608" s="70"/>
      <c r="Q608" s="70"/>
      <c r="R608" s="70"/>
      <c r="S608" s="70"/>
      <c r="T608" s="70"/>
      <c r="U608" s="70"/>
      <c r="V608" s="70"/>
      <c r="W608" s="70"/>
      <c r="X608" s="70"/>
      <c r="Y608" s="71"/>
      <c r="Z608" s="33"/>
      <c r="AA608" s="33"/>
      <c r="AB608" s="33"/>
      <c r="AC608" s="33"/>
      <c r="AD608" s="33"/>
      <c r="AE608" s="33"/>
      <c r="AT608" s="14" t="s">
        <v>149</v>
      </c>
      <c r="AU608" s="14" t="s">
        <v>79</v>
      </c>
    </row>
    <row r="609" spans="1:65" s="2" customFormat="1" ht="24.2" customHeight="1">
      <c r="A609" s="33"/>
      <c r="B609" s="34"/>
      <c r="C609" s="180" t="s">
        <v>147</v>
      </c>
      <c r="D609" s="180" t="s">
        <v>140</v>
      </c>
      <c r="E609" s="181" t="s">
        <v>1104</v>
      </c>
      <c r="F609" s="182" t="s">
        <v>1105</v>
      </c>
      <c r="G609" s="183" t="s">
        <v>143</v>
      </c>
      <c r="H609" s="184">
        <v>1</v>
      </c>
      <c r="I609" s="185"/>
      <c r="J609" s="186"/>
      <c r="K609" s="187">
        <f>ROUND(P609*H609,2)</f>
        <v>0</v>
      </c>
      <c r="L609" s="182" t="s">
        <v>144</v>
      </c>
      <c r="M609" s="188"/>
      <c r="N609" s="189" t="s">
        <v>1</v>
      </c>
      <c r="O609" s="190" t="s">
        <v>42</v>
      </c>
      <c r="P609" s="191">
        <f>I609+J609</f>
        <v>0</v>
      </c>
      <c r="Q609" s="191">
        <f>ROUND(I609*H609,2)</f>
        <v>0</v>
      </c>
      <c r="R609" s="191">
        <f>ROUND(J609*H609,2)</f>
        <v>0</v>
      </c>
      <c r="S609" s="70"/>
      <c r="T609" s="192">
        <f>S609*H609</f>
        <v>0</v>
      </c>
      <c r="U609" s="192">
        <v>0</v>
      </c>
      <c r="V609" s="192">
        <f>U609*H609</f>
        <v>0</v>
      </c>
      <c r="W609" s="192">
        <v>0</v>
      </c>
      <c r="X609" s="192">
        <f>W609*H609</f>
        <v>0</v>
      </c>
      <c r="Y609" s="193" t="s">
        <v>1</v>
      </c>
      <c r="Z609" s="33"/>
      <c r="AA609" s="33"/>
      <c r="AB609" s="33"/>
      <c r="AC609" s="33"/>
      <c r="AD609" s="33"/>
      <c r="AE609" s="33"/>
      <c r="AR609" s="194" t="s">
        <v>152</v>
      </c>
      <c r="AT609" s="194" t="s">
        <v>140</v>
      </c>
      <c r="AU609" s="194" t="s">
        <v>79</v>
      </c>
      <c r="AY609" s="14" t="s">
        <v>146</v>
      </c>
      <c r="BE609" s="114">
        <f>IF(O609="základní",K609,0)</f>
        <v>0</v>
      </c>
      <c r="BF609" s="114">
        <f>IF(O609="snížená",K609,0)</f>
        <v>0</v>
      </c>
      <c r="BG609" s="114">
        <f>IF(O609="zákl. přenesená",K609,0)</f>
        <v>0</v>
      </c>
      <c r="BH609" s="114">
        <f>IF(O609="sníž. přenesená",K609,0)</f>
        <v>0</v>
      </c>
      <c r="BI609" s="114">
        <f>IF(O609="nulová",K609,0)</f>
        <v>0</v>
      </c>
      <c r="BJ609" s="14" t="s">
        <v>87</v>
      </c>
      <c r="BK609" s="114">
        <f>ROUND(P609*H609,2)</f>
        <v>0</v>
      </c>
      <c r="BL609" s="14" t="s">
        <v>152</v>
      </c>
      <c r="BM609" s="194" t="s">
        <v>1106</v>
      </c>
    </row>
    <row r="610" spans="1:65" s="2" customFormat="1" ht="11.25">
      <c r="A610" s="33"/>
      <c r="B610" s="34"/>
      <c r="C610" s="35"/>
      <c r="D610" s="195" t="s">
        <v>149</v>
      </c>
      <c r="E610" s="35"/>
      <c r="F610" s="196" t="s">
        <v>1105</v>
      </c>
      <c r="G610" s="35"/>
      <c r="H610" s="35"/>
      <c r="I610" s="166"/>
      <c r="J610" s="166"/>
      <c r="K610" s="35"/>
      <c r="L610" s="35"/>
      <c r="M610" s="36"/>
      <c r="N610" s="197"/>
      <c r="O610" s="198"/>
      <c r="P610" s="70"/>
      <c r="Q610" s="70"/>
      <c r="R610" s="70"/>
      <c r="S610" s="70"/>
      <c r="T610" s="70"/>
      <c r="U610" s="70"/>
      <c r="V610" s="70"/>
      <c r="W610" s="70"/>
      <c r="X610" s="70"/>
      <c r="Y610" s="71"/>
      <c r="Z610" s="33"/>
      <c r="AA610" s="33"/>
      <c r="AB610" s="33"/>
      <c r="AC610" s="33"/>
      <c r="AD610" s="33"/>
      <c r="AE610" s="33"/>
      <c r="AT610" s="14" t="s">
        <v>149</v>
      </c>
      <c r="AU610" s="14" t="s">
        <v>79</v>
      </c>
    </row>
    <row r="611" spans="1:65" s="2" customFormat="1" ht="24.2" customHeight="1">
      <c r="A611" s="33"/>
      <c r="B611" s="34"/>
      <c r="C611" s="180" t="s">
        <v>1107</v>
      </c>
      <c r="D611" s="180" t="s">
        <v>140</v>
      </c>
      <c r="E611" s="181" t="s">
        <v>1108</v>
      </c>
      <c r="F611" s="182" t="s">
        <v>1109</v>
      </c>
      <c r="G611" s="183" t="s">
        <v>143</v>
      </c>
      <c r="H611" s="184">
        <v>1</v>
      </c>
      <c r="I611" s="185"/>
      <c r="J611" s="186"/>
      <c r="K611" s="187">
        <f>ROUND(P611*H611,2)</f>
        <v>0</v>
      </c>
      <c r="L611" s="182" t="s">
        <v>144</v>
      </c>
      <c r="M611" s="188"/>
      <c r="N611" s="189" t="s">
        <v>1</v>
      </c>
      <c r="O611" s="190" t="s">
        <v>42</v>
      </c>
      <c r="P611" s="191">
        <f>I611+J611</f>
        <v>0</v>
      </c>
      <c r="Q611" s="191">
        <f>ROUND(I611*H611,2)</f>
        <v>0</v>
      </c>
      <c r="R611" s="191">
        <f>ROUND(J611*H611,2)</f>
        <v>0</v>
      </c>
      <c r="S611" s="70"/>
      <c r="T611" s="192">
        <f>S611*H611</f>
        <v>0</v>
      </c>
      <c r="U611" s="192">
        <v>0</v>
      </c>
      <c r="V611" s="192">
        <f>U611*H611</f>
        <v>0</v>
      </c>
      <c r="W611" s="192">
        <v>0</v>
      </c>
      <c r="X611" s="192">
        <f>W611*H611</f>
        <v>0</v>
      </c>
      <c r="Y611" s="193" t="s">
        <v>1</v>
      </c>
      <c r="Z611" s="33"/>
      <c r="AA611" s="33"/>
      <c r="AB611" s="33"/>
      <c r="AC611" s="33"/>
      <c r="AD611" s="33"/>
      <c r="AE611" s="33"/>
      <c r="AR611" s="194" t="s">
        <v>152</v>
      </c>
      <c r="AT611" s="194" t="s">
        <v>140</v>
      </c>
      <c r="AU611" s="194" t="s">
        <v>79</v>
      </c>
      <c r="AY611" s="14" t="s">
        <v>146</v>
      </c>
      <c r="BE611" s="114">
        <f>IF(O611="základní",K611,0)</f>
        <v>0</v>
      </c>
      <c r="BF611" s="114">
        <f>IF(O611="snížená",K611,0)</f>
        <v>0</v>
      </c>
      <c r="BG611" s="114">
        <f>IF(O611="zákl. přenesená",K611,0)</f>
        <v>0</v>
      </c>
      <c r="BH611" s="114">
        <f>IF(O611="sníž. přenesená",K611,0)</f>
        <v>0</v>
      </c>
      <c r="BI611" s="114">
        <f>IF(O611="nulová",K611,0)</f>
        <v>0</v>
      </c>
      <c r="BJ611" s="14" t="s">
        <v>87</v>
      </c>
      <c r="BK611" s="114">
        <f>ROUND(P611*H611,2)</f>
        <v>0</v>
      </c>
      <c r="BL611" s="14" t="s">
        <v>152</v>
      </c>
      <c r="BM611" s="194" t="s">
        <v>1110</v>
      </c>
    </row>
    <row r="612" spans="1:65" s="2" customFormat="1" ht="11.25">
      <c r="A612" s="33"/>
      <c r="B612" s="34"/>
      <c r="C612" s="35"/>
      <c r="D612" s="195" t="s">
        <v>149</v>
      </c>
      <c r="E612" s="35"/>
      <c r="F612" s="196" t="s">
        <v>1109</v>
      </c>
      <c r="G612" s="35"/>
      <c r="H612" s="35"/>
      <c r="I612" s="166"/>
      <c r="J612" s="166"/>
      <c r="K612" s="35"/>
      <c r="L612" s="35"/>
      <c r="M612" s="36"/>
      <c r="N612" s="197"/>
      <c r="O612" s="198"/>
      <c r="P612" s="70"/>
      <c r="Q612" s="70"/>
      <c r="R612" s="70"/>
      <c r="S612" s="70"/>
      <c r="T612" s="70"/>
      <c r="U612" s="70"/>
      <c r="V612" s="70"/>
      <c r="W612" s="70"/>
      <c r="X612" s="70"/>
      <c r="Y612" s="71"/>
      <c r="Z612" s="33"/>
      <c r="AA612" s="33"/>
      <c r="AB612" s="33"/>
      <c r="AC612" s="33"/>
      <c r="AD612" s="33"/>
      <c r="AE612" s="33"/>
      <c r="AT612" s="14" t="s">
        <v>149</v>
      </c>
      <c r="AU612" s="14" t="s">
        <v>79</v>
      </c>
    </row>
    <row r="613" spans="1:65" s="2" customFormat="1" ht="24.2" customHeight="1">
      <c r="A613" s="33"/>
      <c r="B613" s="34"/>
      <c r="C613" s="180" t="s">
        <v>1111</v>
      </c>
      <c r="D613" s="180" t="s">
        <v>140</v>
      </c>
      <c r="E613" s="181" t="s">
        <v>1112</v>
      </c>
      <c r="F613" s="182" t="s">
        <v>1113</v>
      </c>
      <c r="G613" s="183" t="s">
        <v>143</v>
      </c>
      <c r="H613" s="184">
        <v>1</v>
      </c>
      <c r="I613" s="185"/>
      <c r="J613" s="186"/>
      <c r="K613" s="187">
        <f>ROUND(P613*H613,2)</f>
        <v>0</v>
      </c>
      <c r="L613" s="182" t="s">
        <v>144</v>
      </c>
      <c r="M613" s="188"/>
      <c r="N613" s="189" t="s">
        <v>1</v>
      </c>
      <c r="O613" s="190" t="s">
        <v>42</v>
      </c>
      <c r="P613" s="191">
        <f>I613+J613</f>
        <v>0</v>
      </c>
      <c r="Q613" s="191">
        <f>ROUND(I613*H613,2)</f>
        <v>0</v>
      </c>
      <c r="R613" s="191">
        <f>ROUND(J613*H613,2)</f>
        <v>0</v>
      </c>
      <c r="S613" s="70"/>
      <c r="T613" s="192">
        <f>S613*H613</f>
        <v>0</v>
      </c>
      <c r="U613" s="192">
        <v>0</v>
      </c>
      <c r="V613" s="192">
        <f>U613*H613</f>
        <v>0</v>
      </c>
      <c r="W613" s="192">
        <v>0</v>
      </c>
      <c r="X613" s="192">
        <f>W613*H613</f>
        <v>0</v>
      </c>
      <c r="Y613" s="193" t="s">
        <v>1</v>
      </c>
      <c r="Z613" s="33"/>
      <c r="AA613" s="33"/>
      <c r="AB613" s="33"/>
      <c r="AC613" s="33"/>
      <c r="AD613" s="33"/>
      <c r="AE613" s="33"/>
      <c r="AR613" s="194" t="s">
        <v>152</v>
      </c>
      <c r="AT613" s="194" t="s">
        <v>140</v>
      </c>
      <c r="AU613" s="194" t="s">
        <v>79</v>
      </c>
      <c r="AY613" s="14" t="s">
        <v>146</v>
      </c>
      <c r="BE613" s="114">
        <f>IF(O613="základní",K613,0)</f>
        <v>0</v>
      </c>
      <c r="BF613" s="114">
        <f>IF(O613="snížená",K613,0)</f>
        <v>0</v>
      </c>
      <c r="BG613" s="114">
        <f>IF(O613="zákl. přenesená",K613,0)</f>
        <v>0</v>
      </c>
      <c r="BH613" s="114">
        <f>IF(O613="sníž. přenesená",K613,0)</f>
        <v>0</v>
      </c>
      <c r="BI613" s="114">
        <f>IF(O613="nulová",K613,0)</f>
        <v>0</v>
      </c>
      <c r="BJ613" s="14" t="s">
        <v>87</v>
      </c>
      <c r="BK613" s="114">
        <f>ROUND(P613*H613,2)</f>
        <v>0</v>
      </c>
      <c r="BL613" s="14" t="s">
        <v>152</v>
      </c>
      <c r="BM613" s="194" t="s">
        <v>1114</v>
      </c>
    </row>
    <row r="614" spans="1:65" s="2" customFormat="1" ht="11.25">
      <c r="A614" s="33"/>
      <c r="B614" s="34"/>
      <c r="C614" s="35"/>
      <c r="D614" s="195" t="s">
        <v>149</v>
      </c>
      <c r="E614" s="35"/>
      <c r="F614" s="196" t="s">
        <v>1113</v>
      </c>
      <c r="G614" s="35"/>
      <c r="H614" s="35"/>
      <c r="I614" s="166"/>
      <c r="J614" s="166"/>
      <c r="K614" s="35"/>
      <c r="L614" s="35"/>
      <c r="M614" s="36"/>
      <c r="N614" s="197"/>
      <c r="O614" s="198"/>
      <c r="P614" s="70"/>
      <c r="Q614" s="70"/>
      <c r="R614" s="70"/>
      <c r="S614" s="70"/>
      <c r="T614" s="70"/>
      <c r="U614" s="70"/>
      <c r="V614" s="70"/>
      <c r="W614" s="70"/>
      <c r="X614" s="70"/>
      <c r="Y614" s="71"/>
      <c r="Z614" s="33"/>
      <c r="AA614" s="33"/>
      <c r="AB614" s="33"/>
      <c r="AC614" s="33"/>
      <c r="AD614" s="33"/>
      <c r="AE614" s="33"/>
      <c r="AT614" s="14" t="s">
        <v>149</v>
      </c>
      <c r="AU614" s="14" t="s">
        <v>79</v>
      </c>
    </row>
    <row r="615" spans="1:65" s="2" customFormat="1" ht="24.2" customHeight="1">
      <c r="A615" s="33"/>
      <c r="B615" s="34"/>
      <c r="C615" s="180" t="s">
        <v>1115</v>
      </c>
      <c r="D615" s="180" t="s">
        <v>140</v>
      </c>
      <c r="E615" s="181" t="s">
        <v>1116</v>
      </c>
      <c r="F615" s="182" t="s">
        <v>1117</v>
      </c>
      <c r="G615" s="183" t="s">
        <v>143</v>
      </c>
      <c r="H615" s="184">
        <v>1</v>
      </c>
      <c r="I615" s="185"/>
      <c r="J615" s="186"/>
      <c r="K615" s="187">
        <f>ROUND(P615*H615,2)</f>
        <v>0</v>
      </c>
      <c r="L615" s="182" t="s">
        <v>144</v>
      </c>
      <c r="M615" s="188"/>
      <c r="N615" s="189" t="s">
        <v>1</v>
      </c>
      <c r="O615" s="190" t="s">
        <v>42</v>
      </c>
      <c r="P615" s="191">
        <f>I615+J615</f>
        <v>0</v>
      </c>
      <c r="Q615" s="191">
        <f>ROUND(I615*H615,2)</f>
        <v>0</v>
      </c>
      <c r="R615" s="191">
        <f>ROUND(J615*H615,2)</f>
        <v>0</v>
      </c>
      <c r="S615" s="70"/>
      <c r="T615" s="192">
        <f>S615*H615</f>
        <v>0</v>
      </c>
      <c r="U615" s="192">
        <v>0</v>
      </c>
      <c r="V615" s="192">
        <f>U615*H615</f>
        <v>0</v>
      </c>
      <c r="W615" s="192">
        <v>0</v>
      </c>
      <c r="X615" s="192">
        <f>W615*H615</f>
        <v>0</v>
      </c>
      <c r="Y615" s="193" t="s">
        <v>1</v>
      </c>
      <c r="Z615" s="33"/>
      <c r="AA615" s="33"/>
      <c r="AB615" s="33"/>
      <c r="AC615" s="33"/>
      <c r="AD615" s="33"/>
      <c r="AE615" s="33"/>
      <c r="AR615" s="194" t="s">
        <v>152</v>
      </c>
      <c r="AT615" s="194" t="s">
        <v>140</v>
      </c>
      <c r="AU615" s="194" t="s">
        <v>79</v>
      </c>
      <c r="AY615" s="14" t="s">
        <v>146</v>
      </c>
      <c r="BE615" s="114">
        <f>IF(O615="základní",K615,0)</f>
        <v>0</v>
      </c>
      <c r="BF615" s="114">
        <f>IF(O615="snížená",K615,0)</f>
        <v>0</v>
      </c>
      <c r="BG615" s="114">
        <f>IF(O615="zákl. přenesená",K615,0)</f>
        <v>0</v>
      </c>
      <c r="BH615" s="114">
        <f>IF(O615="sníž. přenesená",K615,0)</f>
        <v>0</v>
      </c>
      <c r="BI615" s="114">
        <f>IF(O615="nulová",K615,0)</f>
        <v>0</v>
      </c>
      <c r="BJ615" s="14" t="s">
        <v>87</v>
      </c>
      <c r="BK615" s="114">
        <f>ROUND(P615*H615,2)</f>
        <v>0</v>
      </c>
      <c r="BL615" s="14" t="s">
        <v>152</v>
      </c>
      <c r="BM615" s="194" t="s">
        <v>1118</v>
      </c>
    </row>
    <row r="616" spans="1:65" s="2" customFormat="1" ht="11.25">
      <c r="A616" s="33"/>
      <c r="B616" s="34"/>
      <c r="C616" s="35"/>
      <c r="D616" s="195" t="s">
        <v>149</v>
      </c>
      <c r="E616" s="35"/>
      <c r="F616" s="196" t="s">
        <v>1117</v>
      </c>
      <c r="G616" s="35"/>
      <c r="H616" s="35"/>
      <c r="I616" s="166"/>
      <c r="J616" s="166"/>
      <c r="K616" s="35"/>
      <c r="L616" s="35"/>
      <c r="M616" s="36"/>
      <c r="N616" s="197"/>
      <c r="O616" s="198"/>
      <c r="P616" s="70"/>
      <c r="Q616" s="70"/>
      <c r="R616" s="70"/>
      <c r="S616" s="70"/>
      <c r="T616" s="70"/>
      <c r="U616" s="70"/>
      <c r="V616" s="70"/>
      <c r="W616" s="70"/>
      <c r="X616" s="70"/>
      <c r="Y616" s="71"/>
      <c r="Z616" s="33"/>
      <c r="AA616" s="33"/>
      <c r="AB616" s="33"/>
      <c r="AC616" s="33"/>
      <c r="AD616" s="33"/>
      <c r="AE616" s="33"/>
      <c r="AT616" s="14" t="s">
        <v>149</v>
      </c>
      <c r="AU616" s="14" t="s">
        <v>79</v>
      </c>
    </row>
    <row r="617" spans="1:65" s="2" customFormat="1" ht="24.2" customHeight="1">
      <c r="A617" s="33"/>
      <c r="B617" s="34"/>
      <c r="C617" s="180" t="s">
        <v>145</v>
      </c>
      <c r="D617" s="180" t="s">
        <v>140</v>
      </c>
      <c r="E617" s="181" t="s">
        <v>1119</v>
      </c>
      <c r="F617" s="182" t="s">
        <v>1120</v>
      </c>
      <c r="G617" s="183" t="s">
        <v>143</v>
      </c>
      <c r="H617" s="184">
        <v>1</v>
      </c>
      <c r="I617" s="185"/>
      <c r="J617" s="186"/>
      <c r="K617" s="187">
        <f>ROUND(P617*H617,2)</f>
        <v>0</v>
      </c>
      <c r="L617" s="182" t="s">
        <v>144</v>
      </c>
      <c r="M617" s="188"/>
      <c r="N617" s="189" t="s">
        <v>1</v>
      </c>
      <c r="O617" s="190" t="s">
        <v>42</v>
      </c>
      <c r="P617" s="191">
        <f>I617+J617</f>
        <v>0</v>
      </c>
      <c r="Q617" s="191">
        <f>ROUND(I617*H617,2)</f>
        <v>0</v>
      </c>
      <c r="R617" s="191">
        <f>ROUND(J617*H617,2)</f>
        <v>0</v>
      </c>
      <c r="S617" s="70"/>
      <c r="T617" s="192">
        <f>S617*H617</f>
        <v>0</v>
      </c>
      <c r="U617" s="192">
        <v>0</v>
      </c>
      <c r="V617" s="192">
        <f>U617*H617</f>
        <v>0</v>
      </c>
      <c r="W617" s="192">
        <v>0</v>
      </c>
      <c r="X617" s="192">
        <f>W617*H617</f>
        <v>0</v>
      </c>
      <c r="Y617" s="193" t="s">
        <v>1</v>
      </c>
      <c r="Z617" s="33"/>
      <c r="AA617" s="33"/>
      <c r="AB617" s="33"/>
      <c r="AC617" s="33"/>
      <c r="AD617" s="33"/>
      <c r="AE617" s="33"/>
      <c r="AR617" s="194" t="s">
        <v>152</v>
      </c>
      <c r="AT617" s="194" t="s">
        <v>140</v>
      </c>
      <c r="AU617" s="194" t="s">
        <v>79</v>
      </c>
      <c r="AY617" s="14" t="s">
        <v>146</v>
      </c>
      <c r="BE617" s="114">
        <f>IF(O617="základní",K617,0)</f>
        <v>0</v>
      </c>
      <c r="BF617" s="114">
        <f>IF(O617="snížená",K617,0)</f>
        <v>0</v>
      </c>
      <c r="BG617" s="114">
        <f>IF(O617="zákl. přenesená",K617,0)</f>
        <v>0</v>
      </c>
      <c r="BH617" s="114">
        <f>IF(O617="sníž. přenesená",K617,0)</f>
        <v>0</v>
      </c>
      <c r="BI617" s="114">
        <f>IF(O617="nulová",K617,0)</f>
        <v>0</v>
      </c>
      <c r="BJ617" s="14" t="s">
        <v>87</v>
      </c>
      <c r="BK617" s="114">
        <f>ROUND(P617*H617,2)</f>
        <v>0</v>
      </c>
      <c r="BL617" s="14" t="s">
        <v>152</v>
      </c>
      <c r="BM617" s="194" t="s">
        <v>1121</v>
      </c>
    </row>
    <row r="618" spans="1:65" s="2" customFormat="1" ht="19.5">
      <c r="A618" s="33"/>
      <c r="B618" s="34"/>
      <c r="C618" s="35"/>
      <c r="D618" s="195" t="s">
        <v>149</v>
      </c>
      <c r="E618" s="35"/>
      <c r="F618" s="196" t="s">
        <v>1120</v>
      </c>
      <c r="G618" s="35"/>
      <c r="H618" s="35"/>
      <c r="I618" s="166"/>
      <c r="J618" s="166"/>
      <c r="K618" s="35"/>
      <c r="L618" s="35"/>
      <c r="M618" s="36"/>
      <c r="N618" s="197"/>
      <c r="O618" s="198"/>
      <c r="P618" s="70"/>
      <c r="Q618" s="70"/>
      <c r="R618" s="70"/>
      <c r="S618" s="70"/>
      <c r="T618" s="70"/>
      <c r="U618" s="70"/>
      <c r="V618" s="70"/>
      <c r="W618" s="70"/>
      <c r="X618" s="70"/>
      <c r="Y618" s="71"/>
      <c r="Z618" s="33"/>
      <c r="AA618" s="33"/>
      <c r="AB618" s="33"/>
      <c r="AC618" s="33"/>
      <c r="AD618" s="33"/>
      <c r="AE618" s="33"/>
      <c r="AT618" s="14" t="s">
        <v>149</v>
      </c>
      <c r="AU618" s="14" t="s">
        <v>79</v>
      </c>
    </row>
    <row r="619" spans="1:65" s="2" customFormat="1" ht="24.2" customHeight="1">
      <c r="A619" s="33"/>
      <c r="B619" s="34"/>
      <c r="C619" s="180" t="s">
        <v>1122</v>
      </c>
      <c r="D619" s="180" t="s">
        <v>140</v>
      </c>
      <c r="E619" s="181" t="s">
        <v>1123</v>
      </c>
      <c r="F619" s="182" t="s">
        <v>1124</v>
      </c>
      <c r="G619" s="183" t="s">
        <v>143</v>
      </c>
      <c r="H619" s="184">
        <v>1</v>
      </c>
      <c r="I619" s="185"/>
      <c r="J619" s="186"/>
      <c r="K619" s="187">
        <f>ROUND(P619*H619,2)</f>
        <v>0</v>
      </c>
      <c r="L619" s="182" t="s">
        <v>144</v>
      </c>
      <c r="M619" s="188"/>
      <c r="N619" s="189" t="s">
        <v>1</v>
      </c>
      <c r="O619" s="190" t="s">
        <v>42</v>
      </c>
      <c r="P619" s="191">
        <f>I619+J619</f>
        <v>0</v>
      </c>
      <c r="Q619" s="191">
        <f>ROUND(I619*H619,2)</f>
        <v>0</v>
      </c>
      <c r="R619" s="191">
        <f>ROUND(J619*H619,2)</f>
        <v>0</v>
      </c>
      <c r="S619" s="70"/>
      <c r="T619" s="192">
        <f>S619*H619</f>
        <v>0</v>
      </c>
      <c r="U619" s="192">
        <v>0</v>
      </c>
      <c r="V619" s="192">
        <f>U619*H619</f>
        <v>0</v>
      </c>
      <c r="W619" s="192">
        <v>0</v>
      </c>
      <c r="X619" s="192">
        <f>W619*H619</f>
        <v>0</v>
      </c>
      <c r="Y619" s="193" t="s">
        <v>1</v>
      </c>
      <c r="Z619" s="33"/>
      <c r="AA619" s="33"/>
      <c r="AB619" s="33"/>
      <c r="AC619" s="33"/>
      <c r="AD619" s="33"/>
      <c r="AE619" s="33"/>
      <c r="AR619" s="194" t="s">
        <v>152</v>
      </c>
      <c r="AT619" s="194" t="s">
        <v>140</v>
      </c>
      <c r="AU619" s="194" t="s">
        <v>79</v>
      </c>
      <c r="AY619" s="14" t="s">
        <v>146</v>
      </c>
      <c r="BE619" s="114">
        <f>IF(O619="základní",K619,0)</f>
        <v>0</v>
      </c>
      <c r="BF619" s="114">
        <f>IF(O619="snížená",K619,0)</f>
        <v>0</v>
      </c>
      <c r="BG619" s="114">
        <f>IF(O619="zákl. přenesená",K619,0)</f>
        <v>0</v>
      </c>
      <c r="BH619" s="114">
        <f>IF(O619="sníž. přenesená",K619,0)</f>
        <v>0</v>
      </c>
      <c r="BI619" s="114">
        <f>IF(O619="nulová",K619,0)</f>
        <v>0</v>
      </c>
      <c r="BJ619" s="14" t="s">
        <v>87</v>
      </c>
      <c r="BK619" s="114">
        <f>ROUND(P619*H619,2)</f>
        <v>0</v>
      </c>
      <c r="BL619" s="14" t="s">
        <v>152</v>
      </c>
      <c r="BM619" s="194" t="s">
        <v>1125</v>
      </c>
    </row>
    <row r="620" spans="1:65" s="2" customFormat="1" ht="19.5">
      <c r="A620" s="33"/>
      <c r="B620" s="34"/>
      <c r="C620" s="35"/>
      <c r="D620" s="195" t="s">
        <v>149</v>
      </c>
      <c r="E620" s="35"/>
      <c r="F620" s="196" t="s">
        <v>1124</v>
      </c>
      <c r="G620" s="35"/>
      <c r="H620" s="35"/>
      <c r="I620" s="166"/>
      <c r="J620" s="166"/>
      <c r="K620" s="35"/>
      <c r="L620" s="35"/>
      <c r="M620" s="36"/>
      <c r="N620" s="197"/>
      <c r="O620" s="198"/>
      <c r="P620" s="70"/>
      <c r="Q620" s="70"/>
      <c r="R620" s="70"/>
      <c r="S620" s="70"/>
      <c r="T620" s="70"/>
      <c r="U620" s="70"/>
      <c r="V620" s="70"/>
      <c r="W620" s="70"/>
      <c r="X620" s="70"/>
      <c r="Y620" s="71"/>
      <c r="Z620" s="33"/>
      <c r="AA620" s="33"/>
      <c r="AB620" s="33"/>
      <c r="AC620" s="33"/>
      <c r="AD620" s="33"/>
      <c r="AE620" s="33"/>
      <c r="AT620" s="14" t="s">
        <v>149</v>
      </c>
      <c r="AU620" s="14" t="s">
        <v>79</v>
      </c>
    </row>
    <row r="621" spans="1:65" s="2" customFormat="1" ht="24.2" customHeight="1">
      <c r="A621" s="33"/>
      <c r="B621" s="34"/>
      <c r="C621" s="180" t="s">
        <v>1126</v>
      </c>
      <c r="D621" s="180" t="s">
        <v>140</v>
      </c>
      <c r="E621" s="181" t="s">
        <v>1127</v>
      </c>
      <c r="F621" s="182" t="s">
        <v>1128</v>
      </c>
      <c r="G621" s="183" t="s">
        <v>143</v>
      </c>
      <c r="H621" s="184">
        <v>1</v>
      </c>
      <c r="I621" s="185"/>
      <c r="J621" s="186"/>
      <c r="K621" s="187">
        <f>ROUND(P621*H621,2)</f>
        <v>0</v>
      </c>
      <c r="L621" s="182" t="s">
        <v>144</v>
      </c>
      <c r="M621" s="188"/>
      <c r="N621" s="189" t="s">
        <v>1</v>
      </c>
      <c r="O621" s="190" t="s">
        <v>42</v>
      </c>
      <c r="P621" s="191">
        <f>I621+J621</f>
        <v>0</v>
      </c>
      <c r="Q621" s="191">
        <f>ROUND(I621*H621,2)</f>
        <v>0</v>
      </c>
      <c r="R621" s="191">
        <f>ROUND(J621*H621,2)</f>
        <v>0</v>
      </c>
      <c r="S621" s="70"/>
      <c r="T621" s="192">
        <f>S621*H621</f>
        <v>0</v>
      </c>
      <c r="U621" s="192">
        <v>0</v>
      </c>
      <c r="V621" s="192">
        <f>U621*H621</f>
        <v>0</v>
      </c>
      <c r="W621" s="192">
        <v>0</v>
      </c>
      <c r="X621" s="192">
        <f>W621*H621</f>
        <v>0</v>
      </c>
      <c r="Y621" s="193" t="s">
        <v>1</v>
      </c>
      <c r="Z621" s="33"/>
      <c r="AA621" s="33"/>
      <c r="AB621" s="33"/>
      <c r="AC621" s="33"/>
      <c r="AD621" s="33"/>
      <c r="AE621" s="33"/>
      <c r="AR621" s="194" t="s">
        <v>152</v>
      </c>
      <c r="AT621" s="194" t="s">
        <v>140</v>
      </c>
      <c r="AU621" s="194" t="s">
        <v>79</v>
      </c>
      <c r="AY621" s="14" t="s">
        <v>146</v>
      </c>
      <c r="BE621" s="114">
        <f>IF(O621="základní",K621,0)</f>
        <v>0</v>
      </c>
      <c r="BF621" s="114">
        <f>IF(O621="snížená",K621,0)</f>
        <v>0</v>
      </c>
      <c r="BG621" s="114">
        <f>IF(O621="zákl. přenesená",K621,0)</f>
        <v>0</v>
      </c>
      <c r="BH621" s="114">
        <f>IF(O621="sníž. přenesená",K621,0)</f>
        <v>0</v>
      </c>
      <c r="BI621" s="114">
        <f>IF(O621="nulová",K621,0)</f>
        <v>0</v>
      </c>
      <c r="BJ621" s="14" t="s">
        <v>87</v>
      </c>
      <c r="BK621" s="114">
        <f>ROUND(P621*H621,2)</f>
        <v>0</v>
      </c>
      <c r="BL621" s="14" t="s">
        <v>152</v>
      </c>
      <c r="BM621" s="194" t="s">
        <v>1129</v>
      </c>
    </row>
    <row r="622" spans="1:65" s="2" customFormat="1" ht="11.25">
      <c r="A622" s="33"/>
      <c r="B622" s="34"/>
      <c r="C622" s="35"/>
      <c r="D622" s="195" t="s">
        <v>149</v>
      </c>
      <c r="E622" s="35"/>
      <c r="F622" s="196" t="s">
        <v>1128</v>
      </c>
      <c r="G622" s="35"/>
      <c r="H622" s="35"/>
      <c r="I622" s="166"/>
      <c r="J622" s="166"/>
      <c r="K622" s="35"/>
      <c r="L622" s="35"/>
      <c r="M622" s="36"/>
      <c r="N622" s="197"/>
      <c r="O622" s="198"/>
      <c r="P622" s="70"/>
      <c r="Q622" s="70"/>
      <c r="R622" s="70"/>
      <c r="S622" s="70"/>
      <c r="T622" s="70"/>
      <c r="U622" s="70"/>
      <c r="V622" s="70"/>
      <c r="W622" s="70"/>
      <c r="X622" s="70"/>
      <c r="Y622" s="71"/>
      <c r="Z622" s="33"/>
      <c r="AA622" s="33"/>
      <c r="AB622" s="33"/>
      <c r="AC622" s="33"/>
      <c r="AD622" s="33"/>
      <c r="AE622" s="33"/>
      <c r="AT622" s="14" t="s">
        <v>149</v>
      </c>
      <c r="AU622" s="14" t="s">
        <v>79</v>
      </c>
    </row>
    <row r="623" spans="1:65" s="2" customFormat="1" ht="24.2" customHeight="1">
      <c r="A623" s="33"/>
      <c r="B623" s="34"/>
      <c r="C623" s="180" t="s">
        <v>1130</v>
      </c>
      <c r="D623" s="180" t="s">
        <v>140</v>
      </c>
      <c r="E623" s="181" t="s">
        <v>1131</v>
      </c>
      <c r="F623" s="182" t="s">
        <v>1132</v>
      </c>
      <c r="G623" s="183" t="s">
        <v>143</v>
      </c>
      <c r="H623" s="184">
        <v>1</v>
      </c>
      <c r="I623" s="185"/>
      <c r="J623" s="186"/>
      <c r="K623" s="187">
        <f>ROUND(P623*H623,2)</f>
        <v>0</v>
      </c>
      <c r="L623" s="182" t="s">
        <v>144</v>
      </c>
      <c r="M623" s="188"/>
      <c r="N623" s="189" t="s">
        <v>1</v>
      </c>
      <c r="O623" s="190" t="s">
        <v>42</v>
      </c>
      <c r="P623" s="191">
        <f>I623+J623</f>
        <v>0</v>
      </c>
      <c r="Q623" s="191">
        <f>ROUND(I623*H623,2)</f>
        <v>0</v>
      </c>
      <c r="R623" s="191">
        <f>ROUND(J623*H623,2)</f>
        <v>0</v>
      </c>
      <c r="S623" s="70"/>
      <c r="T623" s="192">
        <f>S623*H623</f>
        <v>0</v>
      </c>
      <c r="U623" s="192">
        <v>0</v>
      </c>
      <c r="V623" s="192">
        <f>U623*H623</f>
        <v>0</v>
      </c>
      <c r="W623" s="192">
        <v>0</v>
      </c>
      <c r="X623" s="192">
        <f>W623*H623</f>
        <v>0</v>
      </c>
      <c r="Y623" s="193" t="s">
        <v>1</v>
      </c>
      <c r="Z623" s="33"/>
      <c r="AA623" s="33"/>
      <c r="AB623" s="33"/>
      <c r="AC623" s="33"/>
      <c r="AD623" s="33"/>
      <c r="AE623" s="33"/>
      <c r="AR623" s="194" t="s">
        <v>152</v>
      </c>
      <c r="AT623" s="194" t="s">
        <v>140</v>
      </c>
      <c r="AU623" s="194" t="s">
        <v>79</v>
      </c>
      <c r="AY623" s="14" t="s">
        <v>146</v>
      </c>
      <c r="BE623" s="114">
        <f>IF(O623="základní",K623,0)</f>
        <v>0</v>
      </c>
      <c r="BF623" s="114">
        <f>IF(O623="snížená",K623,0)</f>
        <v>0</v>
      </c>
      <c r="BG623" s="114">
        <f>IF(O623="zákl. přenesená",K623,0)</f>
        <v>0</v>
      </c>
      <c r="BH623" s="114">
        <f>IF(O623="sníž. přenesená",K623,0)</f>
        <v>0</v>
      </c>
      <c r="BI623" s="114">
        <f>IF(O623="nulová",K623,0)</f>
        <v>0</v>
      </c>
      <c r="BJ623" s="14" t="s">
        <v>87</v>
      </c>
      <c r="BK623" s="114">
        <f>ROUND(P623*H623,2)</f>
        <v>0</v>
      </c>
      <c r="BL623" s="14" t="s">
        <v>152</v>
      </c>
      <c r="BM623" s="194" t="s">
        <v>1133</v>
      </c>
    </row>
    <row r="624" spans="1:65" s="2" customFormat="1" ht="11.25">
      <c r="A624" s="33"/>
      <c r="B624" s="34"/>
      <c r="C624" s="35"/>
      <c r="D624" s="195" t="s">
        <v>149</v>
      </c>
      <c r="E624" s="35"/>
      <c r="F624" s="196" t="s">
        <v>1132</v>
      </c>
      <c r="G624" s="35"/>
      <c r="H624" s="35"/>
      <c r="I624" s="166"/>
      <c r="J624" s="166"/>
      <c r="K624" s="35"/>
      <c r="L624" s="35"/>
      <c r="M624" s="36"/>
      <c r="N624" s="197"/>
      <c r="O624" s="198"/>
      <c r="P624" s="70"/>
      <c r="Q624" s="70"/>
      <c r="R624" s="70"/>
      <c r="S624" s="70"/>
      <c r="T624" s="70"/>
      <c r="U624" s="70"/>
      <c r="V624" s="70"/>
      <c r="W624" s="70"/>
      <c r="X624" s="70"/>
      <c r="Y624" s="71"/>
      <c r="Z624" s="33"/>
      <c r="AA624" s="33"/>
      <c r="AB624" s="33"/>
      <c r="AC624" s="33"/>
      <c r="AD624" s="33"/>
      <c r="AE624" s="33"/>
      <c r="AT624" s="14" t="s">
        <v>149</v>
      </c>
      <c r="AU624" s="14" t="s">
        <v>79</v>
      </c>
    </row>
    <row r="625" spans="1:65" s="2" customFormat="1" ht="24.2" customHeight="1">
      <c r="A625" s="33"/>
      <c r="B625" s="34"/>
      <c r="C625" s="180" t="s">
        <v>1134</v>
      </c>
      <c r="D625" s="180" t="s">
        <v>140</v>
      </c>
      <c r="E625" s="181" t="s">
        <v>1135</v>
      </c>
      <c r="F625" s="182" t="s">
        <v>1136</v>
      </c>
      <c r="G625" s="183" t="s">
        <v>143</v>
      </c>
      <c r="H625" s="184">
        <v>1</v>
      </c>
      <c r="I625" s="185"/>
      <c r="J625" s="186"/>
      <c r="K625" s="187">
        <f>ROUND(P625*H625,2)</f>
        <v>0</v>
      </c>
      <c r="L625" s="182" t="s">
        <v>144</v>
      </c>
      <c r="M625" s="188"/>
      <c r="N625" s="189" t="s">
        <v>1</v>
      </c>
      <c r="O625" s="190" t="s">
        <v>42</v>
      </c>
      <c r="P625" s="191">
        <f>I625+J625</f>
        <v>0</v>
      </c>
      <c r="Q625" s="191">
        <f>ROUND(I625*H625,2)</f>
        <v>0</v>
      </c>
      <c r="R625" s="191">
        <f>ROUND(J625*H625,2)</f>
        <v>0</v>
      </c>
      <c r="S625" s="70"/>
      <c r="T625" s="192">
        <f>S625*H625</f>
        <v>0</v>
      </c>
      <c r="U625" s="192">
        <v>0</v>
      </c>
      <c r="V625" s="192">
        <f>U625*H625</f>
        <v>0</v>
      </c>
      <c r="W625" s="192">
        <v>0</v>
      </c>
      <c r="X625" s="192">
        <f>W625*H625</f>
        <v>0</v>
      </c>
      <c r="Y625" s="193" t="s">
        <v>1</v>
      </c>
      <c r="Z625" s="33"/>
      <c r="AA625" s="33"/>
      <c r="AB625" s="33"/>
      <c r="AC625" s="33"/>
      <c r="AD625" s="33"/>
      <c r="AE625" s="33"/>
      <c r="AR625" s="194" t="s">
        <v>152</v>
      </c>
      <c r="AT625" s="194" t="s">
        <v>140</v>
      </c>
      <c r="AU625" s="194" t="s">
        <v>79</v>
      </c>
      <c r="AY625" s="14" t="s">
        <v>146</v>
      </c>
      <c r="BE625" s="114">
        <f>IF(O625="základní",K625,0)</f>
        <v>0</v>
      </c>
      <c r="BF625" s="114">
        <f>IF(O625="snížená",K625,0)</f>
        <v>0</v>
      </c>
      <c r="BG625" s="114">
        <f>IF(O625="zákl. přenesená",K625,0)</f>
        <v>0</v>
      </c>
      <c r="BH625" s="114">
        <f>IF(O625="sníž. přenesená",K625,0)</f>
        <v>0</v>
      </c>
      <c r="BI625" s="114">
        <f>IF(O625="nulová",K625,0)</f>
        <v>0</v>
      </c>
      <c r="BJ625" s="14" t="s">
        <v>87</v>
      </c>
      <c r="BK625" s="114">
        <f>ROUND(P625*H625,2)</f>
        <v>0</v>
      </c>
      <c r="BL625" s="14" t="s">
        <v>152</v>
      </c>
      <c r="BM625" s="194" t="s">
        <v>1137</v>
      </c>
    </row>
    <row r="626" spans="1:65" s="2" customFormat="1" ht="11.25">
      <c r="A626" s="33"/>
      <c r="B626" s="34"/>
      <c r="C626" s="35"/>
      <c r="D626" s="195" t="s">
        <v>149</v>
      </c>
      <c r="E626" s="35"/>
      <c r="F626" s="196" t="s">
        <v>1136</v>
      </c>
      <c r="G626" s="35"/>
      <c r="H626" s="35"/>
      <c r="I626" s="166"/>
      <c r="J626" s="166"/>
      <c r="K626" s="35"/>
      <c r="L626" s="35"/>
      <c r="M626" s="36"/>
      <c r="N626" s="197"/>
      <c r="O626" s="198"/>
      <c r="P626" s="70"/>
      <c r="Q626" s="70"/>
      <c r="R626" s="70"/>
      <c r="S626" s="70"/>
      <c r="T626" s="70"/>
      <c r="U626" s="70"/>
      <c r="V626" s="70"/>
      <c r="W626" s="70"/>
      <c r="X626" s="70"/>
      <c r="Y626" s="71"/>
      <c r="Z626" s="33"/>
      <c r="AA626" s="33"/>
      <c r="AB626" s="33"/>
      <c r="AC626" s="33"/>
      <c r="AD626" s="33"/>
      <c r="AE626" s="33"/>
      <c r="AT626" s="14" t="s">
        <v>149</v>
      </c>
      <c r="AU626" s="14" t="s">
        <v>79</v>
      </c>
    </row>
    <row r="627" spans="1:65" s="2" customFormat="1" ht="24.2" customHeight="1">
      <c r="A627" s="33"/>
      <c r="B627" s="34"/>
      <c r="C627" s="180" t="s">
        <v>1138</v>
      </c>
      <c r="D627" s="180" t="s">
        <v>140</v>
      </c>
      <c r="E627" s="181" t="s">
        <v>1139</v>
      </c>
      <c r="F627" s="182" t="s">
        <v>1140</v>
      </c>
      <c r="G627" s="183" t="s">
        <v>143</v>
      </c>
      <c r="H627" s="184">
        <v>1</v>
      </c>
      <c r="I627" s="185"/>
      <c r="J627" s="186"/>
      <c r="K627" s="187">
        <f>ROUND(P627*H627,2)</f>
        <v>0</v>
      </c>
      <c r="L627" s="182" t="s">
        <v>144</v>
      </c>
      <c r="M627" s="188"/>
      <c r="N627" s="189" t="s">
        <v>1</v>
      </c>
      <c r="O627" s="190" t="s">
        <v>42</v>
      </c>
      <c r="P627" s="191">
        <f>I627+J627</f>
        <v>0</v>
      </c>
      <c r="Q627" s="191">
        <f>ROUND(I627*H627,2)</f>
        <v>0</v>
      </c>
      <c r="R627" s="191">
        <f>ROUND(J627*H627,2)</f>
        <v>0</v>
      </c>
      <c r="S627" s="70"/>
      <c r="T627" s="192">
        <f>S627*H627</f>
        <v>0</v>
      </c>
      <c r="U627" s="192">
        <v>0</v>
      </c>
      <c r="V627" s="192">
        <f>U627*H627</f>
        <v>0</v>
      </c>
      <c r="W627" s="192">
        <v>0</v>
      </c>
      <c r="X627" s="192">
        <f>W627*H627</f>
        <v>0</v>
      </c>
      <c r="Y627" s="193" t="s">
        <v>1</v>
      </c>
      <c r="Z627" s="33"/>
      <c r="AA627" s="33"/>
      <c r="AB627" s="33"/>
      <c r="AC627" s="33"/>
      <c r="AD627" s="33"/>
      <c r="AE627" s="33"/>
      <c r="AR627" s="194" t="s">
        <v>152</v>
      </c>
      <c r="AT627" s="194" t="s">
        <v>140</v>
      </c>
      <c r="AU627" s="194" t="s">
        <v>79</v>
      </c>
      <c r="AY627" s="14" t="s">
        <v>146</v>
      </c>
      <c r="BE627" s="114">
        <f>IF(O627="základní",K627,0)</f>
        <v>0</v>
      </c>
      <c r="BF627" s="114">
        <f>IF(O627="snížená",K627,0)</f>
        <v>0</v>
      </c>
      <c r="BG627" s="114">
        <f>IF(O627="zákl. přenesená",K627,0)</f>
        <v>0</v>
      </c>
      <c r="BH627" s="114">
        <f>IF(O627="sníž. přenesená",K627,0)</f>
        <v>0</v>
      </c>
      <c r="BI627" s="114">
        <f>IF(O627="nulová",K627,0)</f>
        <v>0</v>
      </c>
      <c r="BJ627" s="14" t="s">
        <v>87</v>
      </c>
      <c r="BK627" s="114">
        <f>ROUND(P627*H627,2)</f>
        <v>0</v>
      </c>
      <c r="BL627" s="14" t="s">
        <v>152</v>
      </c>
      <c r="BM627" s="194" t="s">
        <v>1141</v>
      </c>
    </row>
    <row r="628" spans="1:65" s="2" customFormat="1" ht="11.25">
      <c r="A628" s="33"/>
      <c r="B628" s="34"/>
      <c r="C628" s="35"/>
      <c r="D628" s="195" t="s">
        <v>149</v>
      </c>
      <c r="E628" s="35"/>
      <c r="F628" s="196" t="s">
        <v>1140</v>
      </c>
      <c r="G628" s="35"/>
      <c r="H628" s="35"/>
      <c r="I628" s="166"/>
      <c r="J628" s="166"/>
      <c r="K628" s="35"/>
      <c r="L628" s="35"/>
      <c r="M628" s="36"/>
      <c r="N628" s="197"/>
      <c r="O628" s="198"/>
      <c r="P628" s="70"/>
      <c r="Q628" s="70"/>
      <c r="R628" s="70"/>
      <c r="S628" s="70"/>
      <c r="T628" s="70"/>
      <c r="U628" s="70"/>
      <c r="V628" s="70"/>
      <c r="W628" s="70"/>
      <c r="X628" s="70"/>
      <c r="Y628" s="71"/>
      <c r="Z628" s="33"/>
      <c r="AA628" s="33"/>
      <c r="AB628" s="33"/>
      <c r="AC628" s="33"/>
      <c r="AD628" s="33"/>
      <c r="AE628" s="33"/>
      <c r="AT628" s="14" t="s">
        <v>149</v>
      </c>
      <c r="AU628" s="14" t="s">
        <v>79</v>
      </c>
    </row>
    <row r="629" spans="1:65" s="2" customFormat="1" ht="24.2" customHeight="1">
      <c r="A629" s="33"/>
      <c r="B629" s="34"/>
      <c r="C629" s="180" t="s">
        <v>1142</v>
      </c>
      <c r="D629" s="180" t="s">
        <v>140</v>
      </c>
      <c r="E629" s="181" t="s">
        <v>1143</v>
      </c>
      <c r="F629" s="182" t="s">
        <v>1144</v>
      </c>
      <c r="G629" s="183" t="s">
        <v>143</v>
      </c>
      <c r="H629" s="184">
        <v>1</v>
      </c>
      <c r="I629" s="185"/>
      <c r="J629" s="186"/>
      <c r="K629" s="187">
        <f>ROUND(P629*H629,2)</f>
        <v>0</v>
      </c>
      <c r="L629" s="182" t="s">
        <v>144</v>
      </c>
      <c r="M629" s="188"/>
      <c r="N629" s="189" t="s">
        <v>1</v>
      </c>
      <c r="O629" s="190" t="s">
        <v>42</v>
      </c>
      <c r="P629" s="191">
        <f>I629+J629</f>
        <v>0</v>
      </c>
      <c r="Q629" s="191">
        <f>ROUND(I629*H629,2)</f>
        <v>0</v>
      </c>
      <c r="R629" s="191">
        <f>ROUND(J629*H629,2)</f>
        <v>0</v>
      </c>
      <c r="S629" s="70"/>
      <c r="T629" s="192">
        <f>S629*H629</f>
        <v>0</v>
      </c>
      <c r="U629" s="192">
        <v>0</v>
      </c>
      <c r="V629" s="192">
        <f>U629*H629</f>
        <v>0</v>
      </c>
      <c r="W629" s="192">
        <v>0</v>
      </c>
      <c r="X629" s="192">
        <f>W629*H629</f>
        <v>0</v>
      </c>
      <c r="Y629" s="193" t="s">
        <v>1</v>
      </c>
      <c r="Z629" s="33"/>
      <c r="AA629" s="33"/>
      <c r="AB629" s="33"/>
      <c r="AC629" s="33"/>
      <c r="AD629" s="33"/>
      <c r="AE629" s="33"/>
      <c r="AR629" s="194" t="s">
        <v>152</v>
      </c>
      <c r="AT629" s="194" t="s">
        <v>140</v>
      </c>
      <c r="AU629" s="194" t="s">
        <v>79</v>
      </c>
      <c r="AY629" s="14" t="s">
        <v>146</v>
      </c>
      <c r="BE629" s="114">
        <f>IF(O629="základní",K629,0)</f>
        <v>0</v>
      </c>
      <c r="BF629" s="114">
        <f>IF(O629="snížená",K629,0)</f>
        <v>0</v>
      </c>
      <c r="BG629" s="114">
        <f>IF(O629="zákl. přenesená",K629,0)</f>
        <v>0</v>
      </c>
      <c r="BH629" s="114">
        <f>IF(O629="sníž. přenesená",K629,0)</f>
        <v>0</v>
      </c>
      <c r="BI629" s="114">
        <f>IF(O629="nulová",K629,0)</f>
        <v>0</v>
      </c>
      <c r="BJ629" s="14" t="s">
        <v>87</v>
      </c>
      <c r="BK629" s="114">
        <f>ROUND(P629*H629,2)</f>
        <v>0</v>
      </c>
      <c r="BL629" s="14" t="s">
        <v>152</v>
      </c>
      <c r="BM629" s="194" t="s">
        <v>1145</v>
      </c>
    </row>
    <row r="630" spans="1:65" s="2" customFormat="1" ht="11.25">
      <c r="A630" s="33"/>
      <c r="B630" s="34"/>
      <c r="C630" s="35"/>
      <c r="D630" s="195" t="s">
        <v>149</v>
      </c>
      <c r="E630" s="35"/>
      <c r="F630" s="196" t="s">
        <v>1144</v>
      </c>
      <c r="G630" s="35"/>
      <c r="H630" s="35"/>
      <c r="I630" s="166"/>
      <c r="J630" s="166"/>
      <c r="K630" s="35"/>
      <c r="L630" s="35"/>
      <c r="M630" s="36"/>
      <c r="N630" s="197"/>
      <c r="O630" s="198"/>
      <c r="P630" s="70"/>
      <c r="Q630" s="70"/>
      <c r="R630" s="70"/>
      <c r="S630" s="70"/>
      <c r="T630" s="70"/>
      <c r="U630" s="70"/>
      <c r="V630" s="70"/>
      <c r="W630" s="70"/>
      <c r="X630" s="70"/>
      <c r="Y630" s="71"/>
      <c r="Z630" s="33"/>
      <c r="AA630" s="33"/>
      <c r="AB630" s="33"/>
      <c r="AC630" s="33"/>
      <c r="AD630" s="33"/>
      <c r="AE630" s="33"/>
      <c r="AT630" s="14" t="s">
        <v>149</v>
      </c>
      <c r="AU630" s="14" t="s">
        <v>79</v>
      </c>
    </row>
    <row r="631" spans="1:65" s="2" customFormat="1" ht="24.2" customHeight="1">
      <c r="A631" s="33"/>
      <c r="B631" s="34"/>
      <c r="C631" s="180" t="s">
        <v>9</v>
      </c>
      <c r="D631" s="180" t="s">
        <v>140</v>
      </c>
      <c r="E631" s="181" t="s">
        <v>1146</v>
      </c>
      <c r="F631" s="182" t="s">
        <v>1147</v>
      </c>
      <c r="G631" s="183" t="s">
        <v>143</v>
      </c>
      <c r="H631" s="184">
        <v>1</v>
      </c>
      <c r="I631" s="185"/>
      <c r="J631" s="186"/>
      <c r="K631" s="187">
        <f>ROUND(P631*H631,2)</f>
        <v>0</v>
      </c>
      <c r="L631" s="182" t="s">
        <v>144</v>
      </c>
      <c r="M631" s="188"/>
      <c r="N631" s="189" t="s">
        <v>1</v>
      </c>
      <c r="O631" s="190" t="s">
        <v>42</v>
      </c>
      <c r="P631" s="191">
        <f>I631+J631</f>
        <v>0</v>
      </c>
      <c r="Q631" s="191">
        <f>ROUND(I631*H631,2)</f>
        <v>0</v>
      </c>
      <c r="R631" s="191">
        <f>ROUND(J631*H631,2)</f>
        <v>0</v>
      </c>
      <c r="S631" s="70"/>
      <c r="T631" s="192">
        <f>S631*H631</f>
        <v>0</v>
      </c>
      <c r="U631" s="192">
        <v>0</v>
      </c>
      <c r="V631" s="192">
        <f>U631*H631</f>
        <v>0</v>
      </c>
      <c r="W631" s="192">
        <v>0</v>
      </c>
      <c r="X631" s="192">
        <f>W631*H631</f>
        <v>0</v>
      </c>
      <c r="Y631" s="193" t="s">
        <v>1</v>
      </c>
      <c r="Z631" s="33"/>
      <c r="AA631" s="33"/>
      <c r="AB631" s="33"/>
      <c r="AC631" s="33"/>
      <c r="AD631" s="33"/>
      <c r="AE631" s="33"/>
      <c r="AR631" s="194" t="s">
        <v>152</v>
      </c>
      <c r="AT631" s="194" t="s">
        <v>140</v>
      </c>
      <c r="AU631" s="194" t="s">
        <v>79</v>
      </c>
      <c r="AY631" s="14" t="s">
        <v>146</v>
      </c>
      <c r="BE631" s="114">
        <f>IF(O631="základní",K631,0)</f>
        <v>0</v>
      </c>
      <c r="BF631" s="114">
        <f>IF(O631="snížená",K631,0)</f>
        <v>0</v>
      </c>
      <c r="BG631" s="114">
        <f>IF(O631="zákl. přenesená",K631,0)</f>
        <v>0</v>
      </c>
      <c r="BH631" s="114">
        <f>IF(O631="sníž. přenesená",K631,0)</f>
        <v>0</v>
      </c>
      <c r="BI631" s="114">
        <f>IF(O631="nulová",K631,0)</f>
        <v>0</v>
      </c>
      <c r="BJ631" s="14" t="s">
        <v>87</v>
      </c>
      <c r="BK631" s="114">
        <f>ROUND(P631*H631,2)</f>
        <v>0</v>
      </c>
      <c r="BL631" s="14" t="s">
        <v>152</v>
      </c>
      <c r="BM631" s="194" t="s">
        <v>1148</v>
      </c>
    </row>
    <row r="632" spans="1:65" s="2" customFormat="1" ht="11.25">
      <c r="A632" s="33"/>
      <c r="B632" s="34"/>
      <c r="C632" s="35"/>
      <c r="D632" s="195" t="s">
        <v>149</v>
      </c>
      <c r="E632" s="35"/>
      <c r="F632" s="196" t="s">
        <v>1147</v>
      </c>
      <c r="G632" s="35"/>
      <c r="H632" s="35"/>
      <c r="I632" s="166"/>
      <c r="J632" s="166"/>
      <c r="K632" s="35"/>
      <c r="L632" s="35"/>
      <c r="M632" s="36"/>
      <c r="N632" s="197"/>
      <c r="O632" s="198"/>
      <c r="P632" s="70"/>
      <c r="Q632" s="70"/>
      <c r="R632" s="70"/>
      <c r="S632" s="70"/>
      <c r="T632" s="70"/>
      <c r="U632" s="70"/>
      <c r="V632" s="70"/>
      <c r="W632" s="70"/>
      <c r="X632" s="70"/>
      <c r="Y632" s="71"/>
      <c r="Z632" s="33"/>
      <c r="AA632" s="33"/>
      <c r="AB632" s="33"/>
      <c r="AC632" s="33"/>
      <c r="AD632" s="33"/>
      <c r="AE632" s="33"/>
      <c r="AT632" s="14" t="s">
        <v>149</v>
      </c>
      <c r="AU632" s="14" t="s">
        <v>79</v>
      </c>
    </row>
    <row r="633" spans="1:65" s="2" customFormat="1" ht="24.2" customHeight="1">
      <c r="A633" s="33"/>
      <c r="B633" s="34"/>
      <c r="C633" s="180" t="s">
        <v>1149</v>
      </c>
      <c r="D633" s="180" t="s">
        <v>140</v>
      </c>
      <c r="E633" s="181" t="s">
        <v>1150</v>
      </c>
      <c r="F633" s="182" t="s">
        <v>1151</v>
      </c>
      <c r="G633" s="183" t="s">
        <v>143</v>
      </c>
      <c r="H633" s="184">
        <v>1</v>
      </c>
      <c r="I633" s="185"/>
      <c r="J633" s="186"/>
      <c r="K633" s="187">
        <f>ROUND(P633*H633,2)</f>
        <v>0</v>
      </c>
      <c r="L633" s="182" t="s">
        <v>144</v>
      </c>
      <c r="M633" s="188"/>
      <c r="N633" s="189" t="s">
        <v>1</v>
      </c>
      <c r="O633" s="190" t="s">
        <v>42</v>
      </c>
      <c r="P633" s="191">
        <f>I633+J633</f>
        <v>0</v>
      </c>
      <c r="Q633" s="191">
        <f>ROUND(I633*H633,2)</f>
        <v>0</v>
      </c>
      <c r="R633" s="191">
        <f>ROUND(J633*H633,2)</f>
        <v>0</v>
      </c>
      <c r="S633" s="70"/>
      <c r="T633" s="192">
        <f>S633*H633</f>
        <v>0</v>
      </c>
      <c r="U633" s="192">
        <v>0</v>
      </c>
      <c r="V633" s="192">
        <f>U633*H633</f>
        <v>0</v>
      </c>
      <c r="W633" s="192">
        <v>0</v>
      </c>
      <c r="X633" s="192">
        <f>W633*H633</f>
        <v>0</v>
      </c>
      <c r="Y633" s="193" t="s">
        <v>1</v>
      </c>
      <c r="Z633" s="33"/>
      <c r="AA633" s="33"/>
      <c r="AB633" s="33"/>
      <c r="AC633" s="33"/>
      <c r="AD633" s="33"/>
      <c r="AE633" s="33"/>
      <c r="AR633" s="194" t="s">
        <v>152</v>
      </c>
      <c r="AT633" s="194" t="s">
        <v>140</v>
      </c>
      <c r="AU633" s="194" t="s">
        <v>79</v>
      </c>
      <c r="AY633" s="14" t="s">
        <v>146</v>
      </c>
      <c r="BE633" s="114">
        <f>IF(O633="základní",K633,0)</f>
        <v>0</v>
      </c>
      <c r="BF633" s="114">
        <f>IF(O633="snížená",K633,0)</f>
        <v>0</v>
      </c>
      <c r="BG633" s="114">
        <f>IF(O633="zákl. přenesená",K633,0)</f>
        <v>0</v>
      </c>
      <c r="BH633" s="114">
        <f>IF(O633="sníž. přenesená",K633,0)</f>
        <v>0</v>
      </c>
      <c r="BI633" s="114">
        <f>IF(O633="nulová",K633,0)</f>
        <v>0</v>
      </c>
      <c r="BJ633" s="14" t="s">
        <v>87</v>
      </c>
      <c r="BK633" s="114">
        <f>ROUND(P633*H633,2)</f>
        <v>0</v>
      </c>
      <c r="BL633" s="14" t="s">
        <v>152</v>
      </c>
      <c r="BM633" s="194" t="s">
        <v>1152</v>
      </c>
    </row>
    <row r="634" spans="1:65" s="2" customFormat="1" ht="11.25">
      <c r="A634" s="33"/>
      <c r="B634" s="34"/>
      <c r="C634" s="35"/>
      <c r="D634" s="195" t="s">
        <v>149</v>
      </c>
      <c r="E634" s="35"/>
      <c r="F634" s="196" t="s">
        <v>1151</v>
      </c>
      <c r="G634" s="35"/>
      <c r="H634" s="35"/>
      <c r="I634" s="166"/>
      <c r="J634" s="166"/>
      <c r="K634" s="35"/>
      <c r="L634" s="35"/>
      <c r="M634" s="36"/>
      <c r="N634" s="197"/>
      <c r="O634" s="198"/>
      <c r="P634" s="70"/>
      <c r="Q634" s="70"/>
      <c r="R634" s="70"/>
      <c r="S634" s="70"/>
      <c r="T634" s="70"/>
      <c r="U634" s="70"/>
      <c r="V634" s="70"/>
      <c r="W634" s="70"/>
      <c r="X634" s="70"/>
      <c r="Y634" s="71"/>
      <c r="Z634" s="33"/>
      <c r="AA634" s="33"/>
      <c r="AB634" s="33"/>
      <c r="AC634" s="33"/>
      <c r="AD634" s="33"/>
      <c r="AE634" s="33"/>
      <c r="AT634" s="14" t="s">
        <v>149</v>
      </c>
      <c r="AU634" s="14" t="s">
        <v>79</v>
      </c>
    </row>
    <row r="635" spans="1:65" s="2" customFormat="1" ht="24.2" customHeight="1">
      <c r="A635" s="33"/>
      <c r="B635" s="34"/>
      <c r="C635" s="180" t="s">
        <v>1153</v>
      </c>
      <c r="D635" s="180" t="s">
        <v>140</v>
      </c>
      <c r="E635" s="181" t="s">
        <v>1154</v>
      </c>
      <c r="F635" s="182" t="s">
        <v>1155</v>
      </c>
      <c r="G635" s="183" t="s">
        <v>143</v>
      </c>
      <c r="H635" s="184">
        <v>1</v>
      </c>
      <c r="I635" s="185"/>
      <c r="J635" s="186"/>
      <c r="K635" s="187">
        <f>ROUND(P635*H635,2)</f>
        <v>0</v>
      </c>
      <c r="L635" s="182" t="s">
        <v>144</v>
      </c>
      <c r="M635" s="188"/>
      <c r="N635" s="189" t="s">
        <v>1</v>
      </c>
      <c r="O635" s="190" t="s">
        <v>42</v>
      </c>
      <c r="P635" s="191">
        <f>I635+J635</f>
        <v>0</v>
      </c>
      <c r="Q635" s="191">
        <f>ROUND(I635*H635,2)</f>
        <v>0</v>
      </c>
      <c r="R635" s="191">
        <f>ROUND(J635*H635,2)</f>
        <v>0</v>
      </c>
      <c r="S635" s="70"/>
      <c r="T635" s="192">
        <f>S635*H635</f>
        <v>0</v>
      </c>
      <c r="U635" s="192">
        <v>0</v>
      </c>
      <c r="V635" s="192">
        <f>U635*H635</f>
        <v>0</v>
      </c>
      <c r="W635" s="192">
        <v>0</v>
      </c>
      <c r="X635" s="192">
        <f>W635*H635</f>
        <v>0</v>
      </c>
      <c r="Y635" s="193" t="s">
        <v>1</v>
      </c>
      <c r="Z635" s="33"/>
      <c r="AA635" s="33"/>
      <c r="AB635" s="33"/>
      <c r="AC635" s="33"/>
      <c r="AD635" s="33"/>
      <c r="AE635" s="33"/>
      <c r="AR635" s="194" t="s">
        <v>152</v>
      </c>
      <c r="AT635" s="194" t="s">
        <v>140</v>
      </c>
      <c r="AU635" s="194" t="s">
        <v>79</v>
      </c>
      <c r="AY635" s="14" t="s">
        <v>146</v>
      </c>
      <c r="BE635" s="114">
        <f>IF(O635="základní",K635,0)</f>
        <v>0</v>
      </c>
      <c r="BF635" s="114">
        <f>IF(O635="snížená",K635,0)</f>
        <v>0</v>
      </c>
      <c r="BG635" s="114">
        <f>IF(O635="zákl. přenesená",K635,0)</f>
        <v>0</v>
      </c>
      <c r="BH635" s="114">
        <f>IF(O635="sníž. přenesená",K635,0)</f>
        <v>0</v>
      </c>
      <c r="BI635" s="114">
        <f>IF(O635="nulová",K635,0)</f>
        <v>0</v>
      </c>
      <c r="BJ635" s="14" t="s">
        <v>87</v>
      </c>
      <c r="BK635" s="114">
        <f>ROUND(P635*H635,2)</f>
        <v>0</v>
      </c>
      <c r="BL635" s="14" t="s">
        <v>152</v>
      </c>
      <c r="BM635" s="194" t="s">
        <v>1156</v>
      </c>
    </row>
    <row r="636" spans="1:65" s="2" customFormat="1" ht="11.25">
      <c r="A636" s="33"/>
      <c r="B636" s="34"/>
      <c r="C636" s="35"/>
      <c r="D636" s="195" t="s">
        <v>149</v>
      </c>
      <c r="E636" s="35"/>
      <c r="F636" s="196" t="s">
        <v>1155</v>
      </c>
      <c r="G636" s="35"/>
      <c r="H636" s="35"/>
      <c r="I636" s="166"/>
      <c r="J636" s="166"/>
      <c r="K636" s="35"/>
      <c r="L636" s="35"/>
      <c r="M636" s="36"/>
      <c r="N636" s="197"/>
      <c r="O636" s="198"/>
      <c r="P636" s="70"/>
      <c r="Q636" s="70"/>
      <c r="R636" s="70"/>
      <c r="S636" s="70"/>
      <c r="T636" s="70"/>
      <c r="U636" s="70"/>
      <c r="V636" s="70"/>
      <c r="W636" s="70"/>
      <c r="X636" s="70"/>
      <c r="Y636" s="71"/>
      <c r="Z636" s="33"/>
      <c r="AA636" s="33"/>
      <c r="AB636" s="33"/>
      <c r="AC636" s="33"/>
      <c r="AD636" s="33"/>
      <c r="AE636" s="33"/>
      <c r="AT636" s="14" t="s">
        <v>149</v>
      </c>
      <c r="AU636" s="14" t="s">
        <v>79</v>
      </c>
    </row>
    <row r="637" spans="1:65" s="2" customFormat="1" ht="24.2" customHeight="1">
      <c r="A637" s="33"/>
      <c r="B637" s="34"/>
      <c r="C637" s="180" t="s">
        <v>1157</v>
      </c>
      <c r="D637" s="180" t="s">
        <v>140</v>
      </c>
      <c r="E637" s="181" t="s">
        <v>1158</v>
      </c>
      <c r="F637" s="182" t="s">
        <v>1159</v>
      </c>
      <c r="G637" s="183" t="s">
        <v>143</v>
      </c>
      <c r="H637" s="184">
        <v>1</v>
      </c>
      <c r="I637" s="185"/>
      <c r="J637" s="186"/>
      <c r="K637" s="187">
        <f>ROUND(P637*H637,2)</f>
        <v>0</v>
      </c>
      <c r="L637" s="182" t="s">
        <v>144</v>
      </c>
      <c r="M637" s="188"/>
      <c r="N637" s="189" t="s">
        <v>1</v>
      </c>
      <c r="O637" s="190" t="s">
        <v>42</v>
      </c>
      <c r="P637" s="191">
        <f>I637+J637</f>
        <v>0</v>
      </c>
      <c r="Q637" s="191">
        <f>ROUND(I637*H637,2)</f>
        <v>0</v>
      </c>
      <c r="R637" s="191">
        <f>ROUND(J637*H637,2)</f>
        <v>0</v>
      </c>
      <c r="S637" s="70"/>
      <c r="T637" s="192">
        <f>S637*H637</f>
        <v>0</v>
      </c>
      <c r="U637" s="192">
        <v>0</v>
      </c>
      <c r="V637" s="192">
        <f>U637*H637</f>
        <v>0</v>
      </c>
      <c r="W637" s="192">
        <v>0</v>
      </c>
      <c r="X637" s="192">
        <f>W637*H637</f>
        <v>0</v>
      </c>
      <c r="Y637" s="193" t="s">
        <v>1</v>
      </c>
      <c r="Z637" s="33"/>
      <c r="AA637" s="33"/>
      <c r="AB637" s="33"/>
      <c r="AC637" s="33"/>
      <c r="AD637" s="33"/>
      <c r="AE637" s="33"/>
      <c r="AR637" s="194" t="s">
        <v>152</v>
      </c>
      <c r="AT637" s="194" t="s">
        <v>140</v>
      </c>
      <c r="AU637" s="194" t="s">
        <v>79</v>
      </c>
      <c r="AY637" s="14" t="s">
        <v>146</v>
      </c>
      <c r="BE637" s="114">
        <f>IF(O637="základní",K637,0)</f>
        <v>0</v>
      </c>
      <c r="BF637" s="114">
        <f>IF(O637="snížená",K637,0)</f>
        <v>0</v>
      </c>
      <c r="BG637" s="114">
        <f>IF(O637="zákl. přenesená",K637,0)</f>
        <v>0</v>
      </c>
      <c r="BH637" s="114">
        <f>IF(O637="sníž. přenesená",K637,0)</f>
        <v>0</v>
      </c>
      <c r="BI637" s="114">
        <f>IF(O637="nulová",K637,0)</f>
        <v>0</v>
      </c>
      <c r="BJ637" s="14" t="s">
        <v>87</v>
      </c>
      <c r="BK637" s="114">
        <f>ROUND(P637*H637,2)</f>
        <v>0</v>
      </c>
      <c r="BL637" s="14" t="s">
        <v>152</v>
      </c>
      <c r="BM637" s="194" t="s">
        <v>1160</v>
      </c>
    </row>
    <row r="638" spans="1:65" s="2" customFormat="1" ht="11.25">
      <c r="A638" s="33"/>
      <c r="B638" s="34"/>
      <c r="C638" s="35"/>
      <c r="D638" s="195" t="s">
        <v>149</v>
      </c>
      <c r="E638" s="35"/>
      <c r="F638" s="196" t="s">
        <v>1159</v>
      </c>
      <c r="G638" s="35"/>
      <c r="H638" s="35"/>
      <c r="I638" s="166"/>
      <c r="J638" s="166"/>
      <c r="K638" s="35"/>
      <c r="L638" s="35"/>
      <c r="M638" s="36"/>
      <c r="N638" s="197"/>
      <c r="O638" s="198"/>
      <c r="P638" s="70"/>
      <c r="Q638" s="70"/>
      <c r="R638" s="70"/>
      <c r="S638" s="70"/>
      <c r="T638" s="70"/>
      <c r="U638" s="70"/>
      <c r="V638" s="70"/>
      <c r="W638" s="70"/>
      <c r="X638" s="70"/>
      <c r="Y638" s="71"/>
      <c r="Z638" s="33"/>
      <c r="AA638" s="33"/>
      <c r="AB638" s="33"/>
      <c r="AC638" s="33"/>
      <c r="AD638" s="33"/>
      <c r="AE638" s="33"/>
      <c r="AT638" s="14" t="s">
        <v>149</v>
      </c>
      <c r="AU638" s="14" t="s">
        <v>79</v>
      </c>
    </row>
    <row r="639" spans="1:65" s="2" customFormat="1" ht="24.2" customHeight="1">
      <c r="A639" s="33"/>
      <c r="B639" s="34"/>
      <c r="C639" s="180" t="s">
        <v>1161</v>
      </c>
      <c r="D639" s="180" t="s">
        <v>140</v>
      </c>
      <c r="E639" s="181" t="s">
        <v>1162</v>
      </c>
      <c r="F639" s="182" t="s">
        <v>1163</v>
      </c>
      <c r="G639" s="183" t="s">
        <v>143</v>
      </c>
      <c r="H639" s="184">
        <v>1</v>
      </c>
      <c r="I639" s="185"/>
      <c r="J639" s="186"/>
      <c r="K639" s="187">
        <f>ROUND(P639*H639,2)</f>
        <v>0</v>
      </c>
      <c r="L639" s="182" t="s">
        <v>144</v>
      </c>
      <c r="M639" s="188"/>
      <c r="N639" s="189" t="s">
        <v>1</v>
      </c>
      <c r="O639" s="190" t="s">
        <v>42</v>
      </c>
      <c r="P639" s="191">
        <f>I639+J639</f>
        <v>0</v>
      </c>
      <c r="Q639" s="191">
        <f>ROUND(I639*H639,2)</f>
        <v>0</v>
      </c>
      <c r="R639" s="191">
        <f>ROUND(J639*H639,2)</f>
        <v>0</v>
      </c>
      <c r="S639" s="70"/>
      <c r="T639" s="192">
        <f>S639*H639</f>
        <v>0</v>
      </c>
      <c r="U639" s="192">
        <v>0</v>
      </c>
      <c r="V639" s="192">
        <f>U639*H639</f>
        <v>0</v>
      </c>
      <c r="W639" s="192">
        <v>0</v>
      </c>
      <c r="X639" s="192">
        <f>W639*H639</f>
        <v>0</v>
      </c>
      <c r="Y639" s="193" t="s">
        <v>1</v>
      </c>
      <c r="Z639" s="33"/>
      <c r="AA639" s="33"/>
      <c r="AB639" s="33"/>
      <c r="AC639" s="33"/>
      <c r="AD639" s="33"/>
      <c r="AE639" s="33"/>
      <c r="AR639" s="194" t="s">
        <v>152</v>
      </c>
      <c r="AT639" s="194" t="s">
        <v>140</v>
      </c>
      <c r="AU639" s="194" t="s">
        <v>79</v>
      </c>
      <c r="AY639" s="14" t="s">
        <v>146</v>
      </c>
      <c r="BE639" s="114">
        <f>IF(O639="základní",K639,0)</f>
        <v>0</v>
      </c>
      <c r="BF639" s="114">
        <f>IF(O639="snížená",K639,0)</f>
        <v>0</v>
      </c>
      <c r="BG639" s="114">
        <f>IF(O639="zákl. přenesená",K639,0)</f>
        <v>0</v>
      </c>
      <c r="BH639" s="114">
        <f>IF(O639="sníž. přenesená",K639,0)</f>
        <v>0</v>
      </c>
      <c r="BI639" s="114">
        <f>IF(O639="nulová",K639,0)</f>
        <v>0</v>
      </c>
      <c r="BJ639" s="14" t="s">
        <v>87</v>
      </c>
      <c r="BK639" s="114">
        <f>ROUND(P639*H639,2)</f>
        <v>0</v>
      </c>
      <c r="BL639" s="14" t="s">
        <v>152</v>
      </c>
      <c r="BM639" s="194" t="s">
        <v>1164</v>
      </c>
    </row>
    <row r="640" spans="1:65" s="2" customFormat="1" ht="11.25">
      <c r="A640" s="33"/>
      <c r="B640" s="34"/>
      <c r="C640" s="35"/>
      <c r="D640" s="195" t="s">
        <v>149</v>
      </c>
      <c r="E640" s="35"/>
      <c r="F640" s="196" t="s">
        <v>1163</v>
      </c>
      <c r="G640" s="35"/>
      <c r="H640" s="35"/>
      <c r="I640" s="166"/>
      <c r="J640" s="166"/>
      <c r="K640" s="35"/>
      <c r="L640" s="35"/>
      <c r="M640" s="36"/>
      <c r="N640" s="197"/>
      <c r="O640" s="198"/>
      <c r="P640" s="70"/>
      <c r="Q640" s="70"/>
      <c r="R640" s="70"/>
      <c r="S640" s="70"/>
      <c r="T640" s="70"/>
      <c r="U640" s="70"/>
      <c r="V640" s="70"/>
      <c r="W640" s="70"/>
      <c r="X640" s="70"/>
      <c r="Y640" s="71"/>
      <c r="Z640" s="33"/>
      <c r="AA640" s="33"/>
      <c r="AB640" s="33"/>
      <c r="AC640" s="33"/>
      <c r="AD640" s="33"/>
      <c r="AE640" s="33"/>
      <c r="AT640" s="14" t="s">
        <v>149</v>
      </c>
      <c r="AU640" s="14" t="s">
        <v>79</v>
      </c>
    </row>
    <row r="641" spans="1:65" s="2" customFormat="1" ht="24.2" customHeight="1">
      <c r="A641" s="33"/>
      <c r="B641" s="34"/>
      <c r="C641" s="180" t="s">
        <v>1165</v>
      </c>
      <c r="D641" s="180" t="s">
        <v>140</v>
      </c>
      <c r="E641" s="181" t="s">
        <v>1166</v>
      </c>
      <c r="F641" s="182" t="s">
        <v>1167</v>
      </c>
      <c r="G641" s="183" t="s">
        <v>143</v>
      </c>
      <c r="H641" s="184">
        <v>1</v>
      </c>
      <c r="I641" s="185"/>
      <c r="J641" s="186"/>
      <c r="K641" s="187">
        <f>ROUND(P641*H641,2)</f>
        <v>0</v>
      </c>
      <c r="L641" s="182" t="s">
        <v>144</v>
      </c>
      <c r="M641" s="188"/>
      <c r="N641" s="189" t="s">
        <v>1</v>
      </c>
      <c r="O641" s="190" t="s">
        <v>42</v>
      </c>
      <c r="P641" s="191">
        <f>I641+J641</f>
        <v>0</v>
      </c>
      <c r="Q641" s="191">
        <f>ROUND(I641*H641,2)</f>
        <v>0</v>
      </c>
      <c r="R641" s="191">
        <f>ROUND(J641*H641,2)</f>
        <v>0</v>
      </c>
      <c r="S641" s="70"/>
      <c r="T641" s="192">
        <f>S641*H641</f>
        <v>0</v>
      </c>
      <c r="U641" s="192">
        <v>0</v>
      </c>
      <c r="V641" s="192">
        <f>U641*H641</f>
        <v>0</v>
      </c>
      <c r="W641" s="192">
        <v>0</v>
      </c>
      <c r="X641" s="192">
        <f>W641*H641</f>
        <v>0</v>
      </c>
      <c r="Y641" s="193" t="s">
        <v>1</v>
      </c>
      <c r="Z641" s="33"/>
      <c r="AA641" s="33"/>
      <c r="AB641" s="33"/>
      <c r="AC641" s="33"/>
      <c r="AD641" s="33"/>
      <c r="AE641" s="33"/>
      <c r="AR641" s="194" t="s">
        <v>152</v>
      </c>
      <c r="AT641" s="194" t="s">
        <v>140</v>
      </c>
      <c r="AU641" s="194" t="s">
        <v>79</v>
      </c>
      <c r="AY641" s="14" t="s">
        <v>146</v>
      </c>
      <c r="BE641" s="114">
        <f>IF(O641="základní",K641,0)</f>
        <v>0</v>
      </c>
      <c r="BF641" s="114">
        <f>IF(O641="snížená",K641,0)</f>
        <v>0</v>
      </c>
      <c r="BG641" s="114">
        <f>IF(O641="zákl. přenesená",K641,0)</f>
        <v>0</v>
      </c>
      <c r="BH641" s="114">
        <f>IF(O641="sníž. přenesená",K641,0)</f>
        <v>0</v>
      </c>
      <c r="BI641" s="114">
        <f>IF(O641="nulová",K641,0)</f>
        <v>0</v>
      </c>
      <c r="BJ641" s="14" t="s">
        <v>87</v>
      </c>
      <c r="BK641" s="114">
        <f>ROUND(P641*H641,2)</f>
        <v>0</v>
      </c>
      <c r="BL641" s="14" t="s">
        <v>152</v>
      </c>
      <c r="BM641" s="194" t="s">
        <v>1168</v>
      </c>
    </row>
    <row r="642" spans="1:65" s="2" customFormat="1" ht="11.25">
      <c r="A642" s="33"/>
      <c r="B642" s="34"/>
      <c r="C642" s="35"/>
      <c r="D642" s="195" t="s">
        <v>149</v>
      </c>
      <c r="E642" s="35"/>
      <c r="F642" s="196" t="s">
        <v>1167</v>
      </c>
      <c r="G642" s="35"/>
      <c r="H642" s="35"/>
      <c r="I642" s="166"/>
      <c r="J642" s="166"/>
      <c r="K642" s="35"/>
      <c r="L642" s="35"/>
      <c r="M642" s="36"/>
      <c r="N642" s="197"/>
      <c r="O642" s="198"/>
      <c r="P642" s="70"/>
      <c r="Q642" s="70"/>
      <c r="R642" s="70"/>
      <c r="S642" s="70"/>
      <c r="T642" s="70"/>
      <c r="U642" s="70"/>
      <c r="V642" s="70"/>
      <c r="W642" s="70"/>
      <c r="X642" s="70"/>
      <c r="Y642" s="71"/>
      <c r="Z642" s="33"/>
      <c r="AA642" s="33"/>
      <c r="AB642" s="33"/>
      <c r="AC642" s="33"/>
      <c r="AD642" s="33"/>
      <c r="AE642" s="33"/>
      <c r="AT642" s="14" t="s">
        <v>149</v>
      </c>
      <c r="AU642" s="14" t="s">
        <v>79</v>
      </c>
    </row>
    <row r="643" spans="1:65" s="2" customFormat="1" ht="24.2" customHeight="1">
      <c r="A643" s="33"/>
      <c r="B643" s="34"/>
      <c r="C643" s="180" t="s">
        <v>8</v>
      </c>
      <c r="D643" s="180" t="s">
        <v>140</v>
      </c>
      <c r="E643" s="181" t="s">
        <v>1169</v>
      </c>
      <c r="F643" s="182" t="s">
        <v>1170</v>
      </c>
      <c r="G643" s="183" t="s">
        <v>143</v>
      </c>
      <c r="H643" s="184">
        <v>1</v>
      </c>
      <c r="I643" s="185"/>
      <c r="J643" s="186"/>
      <c r="K643" s="187">
        <f>ROUND(P643*H643,2)</f>
        <v>0</v>
      </c>
      <c r="L643" s="182" t="s">
        <v>144</v>
      </c>
      <c r="M643" s="188"/>
      <c r="N643" s="189" t="s">
        <v>1</v>
      </c>
      <c r="O643" s="190" t="s">
        <v>42</v>
      </c>
      <c r="P643" s="191">
        <f>I643+J643</f>
        <v>0</v>
      </c>
      <c r="Q643" s="191">
        <f>ROUND(I643*H643,2)</f>
        <v>0</v>
      </c>
      <c r="R643" s="191">
        <f>ROUND(J643*H643,2)</f>
        <v>0</v>
      </c>
      <c r="S643" s="70"/>
      <c r="T643" s="192">
        <f>S643*H643</f>
        <v>0</v>
      </c>
      <c r="U643" s="192">
        <v>0</v>
      </c>
      <c r="V643" s="192">
        <f>U643*H643</f>
        <v>0</v>
      </c>
      <c r="W643" s="192">
        <v>0</v>
      </c>
      <c r="X643" s="192">
        <f>W643*H643</f>
        <v>0</v>
      </c>
      <c r="Y643" s="193" t="s">
        <v>1</v>
      </c>
      <c r="Z643" s="33"/>
      <c r="AA643" s="33"/>
      <c r="AB643" s="33"/>
      <c r="AC643" s="33"/>
      <c r="AD643" s="33"/>
      <c r="AE643" s="33"/>
      <c r="AR643" s="194" t="s">
        <v>152</v>
      </c>
      <c r="AT643" s="194" t="s">
        <v>140</v>
      </c>
      <c r="AU643" s="194" t="s">
        <v>79</v>
      </c>
      <c r="AY643" s="14" t="s">
        <v>146</v>
      </c>
      <c r="BE643" s="114">
        <f>IF(O643="základní",K643,0)</f>
        <v>0</v>
      </c>
      <c r="BF643" s="114">
        <f>IF(O643="snížená",K643,0)</f>
        <v>0</v>
      </c>
      <c r="BG643" s="114">
        <f>IF(O643="zákl. přenesená",K643,0)</f>
        <v>0</v>
      </c>
      <c r="BH643" s="114">
        <f>IF(O643="sníž. přenesená",K643,0)</f>
        <v>0</v>
      </c>
      <c r="BI643" s="114">
        <f>IF(O643="nulová",K643,0)</f>
        <v>0</v>
      </c>
      <c r="BJ643" s="14" t="s">
        <v>87</v>
      </c>
      <c r="BK643" s="114">
        <f>ROUND(P643*H643,2)</f>
        <v>0</v>
      </c>
      <c r="BL643" s="14" t="s">
        <v>152</v>
      </c>
      <c r="BM643" s="194" t="s">
        <v>1171</v>
      </c>
    </row>
    <row r="644" spans="1:65" s="2" customFormat="1" ht="11.25">
      <c r="A644" s="33"/>
      <c r="B644" s="34"/>
      <c r="C644" s="35"/>
      <c r="D644" s="195" t="s">
        <v>149</v>
      </c>
      <c r="E644" s="35"/>
      <c r="F644" s="196" t="s">
        <v>1170</v>
      </c>
      <c r="G644" s="35"/>
      <c r="H644" s="35"/>
      <c r="I644" s="166"/>
      <c r="J644" s="166"/>
      <c r="K644" s="35"/>
      <c r="L644" s="35"/>
      <c r="M644" s="36"/>
      <c r="N644" s="197"/>
      <c r="O644" s="198"/>
      <c r="P644" s="70"/>
      <c r="Q644" s="70"/>
      <c r="R644" s="70"/>
      <c r="S644" s="70"/>
      <c r="T644" s="70"/>
      <c r="U644" s="70"/>
      <c r="V644" s="70"/>
      <c r="W644" s="70"/>
      <c r="X644" s="70"/>
      <c r="Y644" s="71"/>
      <c r="Z644" s="33"/>
      <c r="AA644" s="33"/>
      <c r="AB644" s="33"/>
      <c r="AC644" s="33"/>
      <c r="AD644" s="33"/>
      <c r="AE644" s="33"/>
      <c r="AT644" s="14" t="s">
        <v>149</v>
      </c>
      <c r="AU644" s="14" t="s">
        <v>79</v>
      </c>
    </row>
    <row r="645" spans="1:65" s="2" customFormat="1" ht="24.2" customHeight="1">
      <c r="A645" s="33"/>
      <c r="B645" s="34"/>
      <c r="C645" s="180" t="s">
        <v>1172</v>
      </c>
      <c r="D645" s="180" t="s">
        <v>140</v>
      </c>
      <c r="E645" s="181" t="s">
        <v>1173</v>
      </c>
      <c r="F645" s="182" t="s">
        <v>1174</v>
      </c>
      <c r="G645" s="183" t="s">
        <v>143</v>
      </c>
      <c r="H645" s="184">
        <v>1</v>
      </c>
      <c r="I645" s="185"/>
      <c r="J645" s="186"/>
      <c r="K645" s="187">
        <f>ROUND(P645*H645,2)</f>
        <v>0</v>
      </c>
      <c r="L645" s="182" t="s">
        <v>144</v>
      </c>
      <c r="M645" s="188"/>
      <c r="N645" s="189" t="s">
        <v>1</v>
      </c>
      <c r="O645" s="190" t="s">
        <v>42</v>
      </c>
      <c r="P645" s="191">
        <f>I645+J645</f>
        <v>0</v>
      </c>
      <c r="Q645" s="191">
        <f>ROUND(I645*H645,2)</f>
        <v>0</v>
      </c>
      <c r="R645" s="191">
        <f>ROUND(J645*H645,2)</f>
        <v>0</v>
      </c>
      <c r="S645" s="70"/>
      <c r="T645" s="192">
        <f>S645*H645</f>
        <v>0</v>
      </c>
      <c r="U645" s="192">
        <v>0</v>
      </c>
      <c r="V645" s="192">
        <f>U645*H645</f>
        <v>0</v>
      </c>
      <c r="W645" s="192">
        <v>0</v>
      </c>
      <c r="X645" s="192">
        <f>W645*H645</f>
        <v>0</v>
      </c>
      <c r="Y645" s="193" t="s">
        <v>1</v>
      </c>
      <c r="Z645" s="33"/>
      <c r="AA645" s="33"/>
      <c r="AB645" s="33"/>
      <c r="AC645" s="33"/>
      <c r="AD645" s="33"/>
      <c r="AE645" s="33"/>
      <c r="AR645" s="194" t="s">
        <v>152</v>
      </c>
      <c r="AT645" s="194" t="s">
        <v>140</v>
      </c>
      <c r="AU645" s="194" t="s">
        <v>79</v>
      </c>
      <c r="AY645" s="14" t="s">
        <v>146</v>
      </c>
      <c r="BE645" s="114">
        <f>IF(O645="základní",K645,0)</f>
        <v>0</v>
      </c>
      <c r="BF645" s="114">
        <f>IF(O645="snížená",K645,0)</f>
        <v>0</v>
      </c>
      <c r="BG645" s="114">
        <f>IF(O645="zákl. přenesená",K645,0)</f>
        <v>0</v>
      </c>
      <c r="BH645" s="114">
        <f>IF(O645="sníž. přenesená",K645,0)</f>
        <v>0</v>
      </c>
      <c r="BI645" s="114">
        <f>IF(O645="nulová",K645,0)</f>
        <v>0</v>
      </c>
      <c r="BJ645" s="14" t="s">
        <v>87</v>
      </c>
      <c r="BK645" s="114">
        <f>ROUND(P645*H645,2)</f>
        <v>0</v>
      </c>
      <c r="BL645" s="14" t="s">
        <v>152</v>
      </c>
      <c r="BM645" s="194" t="s">
        <v>1175</v>
      </c>
    </row>
    <row r="646" spans="1:65" s="2" customFormat="1" ht="11.25">
      <c r="A646" s="33"/>
      <c r="B646" s="34"/>
      <c r="C646" s="35"/>
      <c r="D646" s="195" t="s">
        <v>149</v>
      </c>
      <c r="E646" s="35"/>
      <c r="F646" s="196" t="s">
        <v>1174</v>
      </c>
      <c r="G646" s="35"/>
      <c r="H646" s="35"/>
      <c r="I646" s="166"/>
      <c r="J646" s="166"/>
      <c r="K646" s="35"/>
      <c r="L646" s="35"/>
      <c r="M646" s="36"/>
      <c r="N646" s="197"/>
      <c r="O646" s="198"/>
      <c r="P646" s="70"/>
      <c r="Q646" s="70"/>
      <c r="R646" s="70"/>
      <c r="S646" s="70"/>
      <c r="T646" s="70"/>
      <c r="U646" s="70"/>
      <c r="V646" s="70"/>
      <c r="W646" s="70"/>
      <c r="X646" s="70"/>
      <c r="Y646" s="71"/>
      <c r="Z646" s="33"/>
      <c r="AA646" s="33"/>
      <c r="AB646" s="33"/>
      <c r="AC646" s="33"/>
      <c r="AD646" s="33"/>
      <c r="AE646" s="33"/>
      <c r="AT646" s="14" t="s">
        <v>149</v>
      </c>
      <c r="AU646" s="14" t="s">
        <v>79</v>
      </c>
    </row>
    <row r="647" spans="1:65" s="2" customFormat="1" ht="24.2" customHeight="1">
      <c r="A647" s="33"/>
      <c r="B647" s="34"/>
      <c r="C647" s="180" t="s">
        <v>1176</v>
      </c>
      <c r="D647" s="180" t="s">
        <v>140</v>
      </c>
      <c r="E647" s="181" t="s">
        <v>1177</v>
      </c>
      <c r="F647" s="182" t="s">
        <v>1178</v>
      </c>
      <c r="G647" s="183" t="s">
        <v>143</v>
      </c>
      <c r="H647" s="184">
        <v>1</v>
      </c>
      <c r="I647" s="185"/>
      <c r="J647" s="186"/>
      <c r="K647" s="187">
        <f>ROUND(P647*H647,2)</f>
        <v>0</v>
      </c>
      <c r="L647" s="182" t="s">
        <v>144</v>
      </c>
      <c r="M647" s="188"/>
      <c r="N647" s="189" t="s">
        <v>1</v>
      </c>
      <c r="O647" s="190" t="s">
        <v>42</v>
      </c>
      <c r="P647" s="191">
        <f>I647+J647</f>
        <v>0</v>
      </c>
      <c r="Q647" s="191">
        <f>ROUND(I647*H647,2)</f>
        <v>0</v>
      </c>
      <c r="R647" s="191">
        <f>ROUND(J647*H647,2)</f>
        <v>0</v>
      </c>
      <c r="S647" s="70"/>
      <c r="T647" s="192">
        <f>S647*H647</f>
        <v>0</v>
      </c>
      <c r="U647" s="192">
        <v>0</v>
      </c>
      <c r="V647" s="192">
        <f>U647*H647</f>
        <v>0</v>
      </c>
      <c r="W647" s="192">
        <v>0</v>
      </c>
      <c r="X647" s="192">
        <f>W647*H647</f>
        <v>0</v>
      </c>
      <c r="Y647" s="193" t="s">
        <v>1</v>
      </c>
      <c r="Z647" s="33"/>
      <c r="AA647" s="33"/>
      <c r="AB647" s="33"/>
      <c r="AC647" s="33"/>
      <c r="AD647" s="33"/>
      <c r="AE647" s="33"/>
      <c r="AR647" s="194" t="s">
        <v>152</v>
      </c>
      <c r="AT647" s="194" t="s">
        <v>140</v>
      </c>
      <c r="AU647" s="194" t="s">
        <v>79</v>
      </c>
      <c r="AY647" s="14" t="s">
        <v>146</v>
      </c>
      <c r="BE647" s="114">
        <f>IF(O647="základní",K647,0)</f>
        <v>0</v>
      </c>
      <c r="BF647" s="114">
        <f>IF(O647="snížená",K647,0)</f>
        <v>0</v>
      </c>
      <c r="BG647" s="114">
        <f>IF(O647="zákl. přenesená",K647,0)</f>
        <v>0</v>
      </c>
      <c r="BH647" s="114">
        <f>IF(O647="sníž. přenesená",K647,0)</f>
        <v>0</v>
      </c>
      <c r="BI647" s="114">
        <f>IF(O647="nulová",K647,0)</f>
        <v>0</v>
      </c>
      <c r="BJ647" s="14" t="s">
        <v>87</v>
      </c>
      <c r="BK647" s="114">
        <f>ROUND(P647*H647,2)</f>
        <v>0</v>
      </c>
      <c r="BL647" s="14" t="s">
        <v>152</v>
      </c>
      <c r="BM647" s="194" t="s">
        <v>1179</v>
      </c>
    </row>
    <row r="648" spans="1:65" s="2" customFormat="1" ht="11.25">
      <c r="A648" s="33"/>
      <c r="B648" s="34"/>
      <c r="C648" s="35"/>
      <c r="D648" s="195" t="s">
        <v>149</v>
      </c>
      <c r="E648" s="35"/>
      <c r="F648" s="196" t="s">
        <v>1178</v>
      </c>
      <c r="G648" s="35"/>
      <c r="H648" s="35"/>
      <c r="I648" s="166"/>
      <c r="J648" s="166"/>
      <c r="K648" s="35"/>
      <c r="L648" s="35"/>
      <c r="M648" s="36"/>
      <c r="N648" s="197"/>
      <c r="O648" s="198"/>
      <c r="P648" s="70"/>
      <c r="Q648" s="70"/>
      <c r="R648" s="70"/>
      <c r="S648" s="70"/>
      <c r="T648" s="70"/>
      <c r="U648" s="70"/>
      <c r="V648" s="70"/>
      <c r="W648" s="70"/>
      <c r="X648" s="70"/>
      <c r="Y648" s="71"/>
      <c r="Z648" s="33"/>
      <c r="AA648" s="33"/>
      <c r="AB648" s="33"/>
      <c r="AC648" s="33"/>
      <c r="AD648" s="33"/>
      <c r="AE648" s="33"/>
      <c r="AT648" s="14" t="s">
        <v>149</v>
      </c>
      <c r="AU648" s="14" t="s">
        <v>79</v>
      </c>
    </row>
    <row r="649" spans="1:65" s="2" customFormat="1" ht="24.2" customHeight="1">
      <c r="A649" s="33"/>
      <c r="B649" s="34"/>
      <c r="C649" s="180" t="s">
        <v>1180</v>
      </c>
      <c r="D649" s="180" t="s">
        <v>140</v>
      </c>
      <c r="E649" s="181" t="s">
        <v>1181</v>
      </c>
      <c r="F649" s="182" t="s">
        <v>1182</v>
      </c>
      <c r="G649" s="183" t="s">
        <v>143</v>
      </c>
      <c r="H649" s="184">
        <v>1</v>
      </c>
      <c r="I649" s="185"/>
      <c r="J649" s="186"/>
      <c r="K649" s="187">
        <f>ROUND(P649*H649,2)</f>
        <v>0</v>
      </c>
      <c r="L649" s="182" t="s">
        <v>144</v>
      </c>
      <c r="M649" s="188"/>
      <c r="N649" s="189" t="s">
        <v>1</v>
      </c>
      <c r="O649" s="190" t="s">
        <v>42</v>
      </c>
      <c r="P649" s="191">
        <f>I649+J649</f>
        <v>0</v>
      </c>
      <c r="Q649" s="191">
        <f>ROUND(I649*H649,2)</f>
        <v>0</v>
      </c>
      <c r="R649" s="191">
        <f>ROUND(J649*H649,2)</f>
        <v>0</v>
      </c>
      <c r="S649" s="70"/>
      <c r="T649" s="192">
        <f>S649*H649</f>
        <v>0</v>
      </c>
      <c r="U649" s="192">
        <v>0</v>
      </c>
      <c r="V649" s="192">
        <f>U649*H649</f>
        <v>0</v>
      </c>
      <c r="W649" s="192">
        <v>0</v>
      </c>
      <c r="X649" s="192">
        <f>W649*H649</f>
        <v>0</v>
      </c>
      <c r="Y649" s="193" t="s">
        <v>1</v>
      </c>
      <c r="Z649" s="33"/>
      <c r="AA649" s="33"/>
      <c r="AB649" s="33"/>
      <c r="AC649" s="33"/>
      <c r="AD649" s="33"/>
      <c r="AE649" s="33"/>
      <c r="AR649" s="194" t="s">
        <v>152</v>
      </c>
      <c r="AT649" s="194" t="s">
        <v>140</v>
      </c>
      <c r="AU649" s="194" t="s">
        <v>79</v>
      </c>
      <c r="AY649" s="14" t="s">
        <v>146</v>
      </c>
      <c r="BE649" s="114">
        <f>IF(O649="základní",K649,0)</f>
        <v>0</v>
      </c>
      <c r="BF649" s="114">
        <f>IF(O649="snížená",K649,0)</f>
        <v>0</v>
      </c>
      <c r="BG649" s="114">
        <f>IF(O649="zákl. přenesená",K649,0)</f>
        <v>0</v>
      </c>
      <c r="BH649" s="114">
        <f>IF(O649="sníž. přenesená",K649,0)</f>
        <v>0</v>
      </c>
      <c r="BI649" s="114">
        <f>IF(O649="nulová",K649,0)</f>
        <v>0</v>
      </c>
      <c r="BJ649" s="14" t="s">
        <v>87</v>
      </c>
      <c r="BK649" s="114">
        <f>ROUND(P649*H649,2)</f>
        <v>0</v>
      </c>
      <c r="BL649" s="14" t="s">
        <v>152</v>
      </c>
      <c r="BM649" s="194" t="s">
        <v>1183</v>
      </c>
    </row>
    <row r="650" spans="1:65" s="2" customFormat="1" ht="11.25">
      <c r="A650" s="33"/>
      <c r="B650" s="34"/>
      <c r="C650" s="35"/>
      <c r="D650" s="195" t="s">
        <v>149</v>
      </c>
      <c r="E650" s="35"/>
      <c r="F650" s="196" t="s">
        <v>1182</v>
      </c>
      <c r="G650" s="35"/>
      <c r="H650" s="35"/>
      <c r="I650" s="166"/>
      <c r="J650" s="166"/>
      <c r="K650" s="35"/>
      <c r="L650" s="35"/>
      <c r="M650" s="36"/>
      <c r="N650" s="197"/>
      <c r="O650" s="198"/>
      <c r="P650" s="70"/>
      <c r="Q650" s="70"/>
      <c r="R650" s="70"/>
      <c r="S650" s="70"/>
      <c r="T650" s="70"/>
      <c r="U650" s="70"/>
      <c r="V650" s="70"/>
      <c r="W650" s="70"/>
      <c r="X650" s="70"/>
      <c r="Y650" s="71"/>
      <c r="Z650" s="33"/>
      <c r="AA650" s="33"/>
      <c r="AB650" s="33"/>
      <c r="AC650" s="33"/>
      <c r="AD650" s="33"/>
      <c r="AE650" s="33"/>
      <c r="AT650" s="14" t="s">
        <v>149</v>
      </c>
      <c r="AU650" s="14" t="s">
        <v>79</v>
      </c>
    </row>
    <row r="651" spans="1:65" s="2" customFormat="1" ht="24.2" customHeight="1">
      <c r="A651" s="33"/>
      <c r="B651" s="34"/>
      <c r="C651" s="180" t="s">
        <v>1184</v>
      </c>
      <c r="D651" s="180" t="s">
        <v>140</v>
      </c>
      <c r="E651" s="181" t="s">
        <v>1185</v>
      </c>
      <c r="F651" s="182" t="s">
        <v>1186</v>
      </c>
      <c r="G651" s="183" t="s">
        <v>143</v>
      </c>
      <c r="H651" s="184">
        <v>1</v>
      </c>
      <c r="I651" s="185"/>
      <c r="J651" s="186"/>
      <c r="K651" s="187">
        <f>ROUND(P651*H651,2)</f>
        <v>0</v>
      </c>
      <c r="L651" s="182" t="s">
        <v>144</v>
      </c>
      <c r="M651" s="188"/>
      <c r="N651" s="189" t="s">
        <v>1</v>
      </c>
      <c r="O651" s="190" t="s">
        <v>42</v>
      </c>
      <c r="P651" s="191">
        <f>I651+J651</f>
        <v>0</v>
      </c>
      <c r="Q651" s="191">
        <f>ROUND(I651*H651,2)</f>
        <v>0</v>
      </c>
      <c r="R651" s="191">
        <f>ROUND(J651*H651,2)</f>
        <v>0</v>
      </c>
      <c r="S651" s="70"/>
      <c r="T651" s="192">
        <f>S651*H651</f>
        <v>0</v>
      </c>
      <c r="U651" s="192">
        <v>0</v>
      </c>
      <c r="V651" s="192">
        <f>U651*H651</f>
        <v>0</v>
      </c>
      <c r="W651" s="192">
        <v>0</v>
      </c>
      <c r="X651" s="192">
        <f>W651*H651</f>
        <v>0</v>
      </c>
      <c r="Y651" s="193" t="s">
        <v>1</v>
      </c>
      <c r="Z651" s="33"/>
      <c r="AA651" s="33"/>
      <c r="AB651" s="33"/>
      <c r="AC651" s="33"/>
      <c r="AD651" s="33"/>
      <c r="AE651" s="33"/>
      <c r="AR651" s="194" t="s">
        <v>152</v>
      </c>
      <c r="AT651" s="194" t="s">
        <v>140</v>
      </c>
      <c r="AU651" s="194" t="s">
        <v>79</v>
      </c>
      <c r="AY651" s="14" t="s">
        <v>146</v>
      </c>
      <c r="BE651" s="114">
        <f>IF(O651="základní",K651,0)</f>
        <v>0</v>
      </c>
      <c r="BF651" s="114">
        <f>IF(O651="snížená",K651,0)</f>
        <v>0</v>
      </c>
      <c r="BG651" s="114">
        <f>IF(O651="zákl. přenesená",K651,0)</f>
        <v>0</v>
      </c>
      <c r="BH651" s="114">
        <f>IF(O651="sníž. přenesená",K651,0)</f>
        <v>0</v>
      </c>
      <c r="BI651" s="114">
        <f>IF(O651="nulová",K651,0)</f>
        <v>0</v>
      </c>
      <c r="BJ651" s="14" t="s">
        <v>87</v>
      </c>
      <c r="BK651" s="114">
        <f>ROUND(P651*H651,2)</f>
        <v>0</v>
      </c>
      <c r="BL651" s="14" t="s">
        <v>152</v>
      </c>
      <c r="BM651" s="194" t="s">
        <v>1187</v>
      </c>
    </row>
    <row r="652" spans="1:65" s="2" customFormat="1" ht="11.25">
      <c r="A652" s="33"/>
      <c r="B652" s="34"/>
      <c r="C652" s="35"/>
      <c r="D652" s="195" t="s">
        <v>149</v>
      </c>
      <c r="E652" s="35"/>
      <c r="F652" s="196" t="s">
        <v>1186</v>
      </c>
      <c r="G652" s="35"/>
      <c r="H652" s="35"/>
      <c r="I652" s="166"/>
      <c r="J652" s="166"/>
      <c r="K652" s="35"/>
      <c r="L652" s="35"/>
      <c r="M652" s="36"/>
      <c r="N652" s="197"/>
      <c r="O652" s="198"/>
      <c r="P652" s="70"/>
      <c r="Q652" s="70"/>
      <c r="R652" s="70"/>
      <c r="S652" s="70"/>
      <c r="T652" s="70"/>
      <c r="U652" s="70"/>
      <c r="V652" s="70"/>
      <c r="W652" s="70"/>
      <c r="X652" s="70"/>
      <c r="Y652" s="71"/>
      <c r="Z652" s="33"/>
      <c r="AA652" s="33"/>
      <c r="AB652" s="33"/>
      <c r="AC652" s="33"/>
      <c r="AD652" s="33"/>
      <c r="AE652" s="33"/>
      <c r="AT652" s="14" t="s">
        <v>149</v>
      </c>
      <c r="AU652" s="14" t="s">
        <v>79</v>
      </c>
    </row>
    <row r="653" spans="1:65" s="2" customFormat="1" ht="24.2" customHeight="1">
      <c r="A653" s="33"/>
      <c r="B653" s="34"/>
      <c r="C653" s="180" t="s">
        <v>1188</v>
      </c>
      <c r="D653" s="180" t="s">
        <v>140</v>
      </c>
      <c r="E653" s="181" t="s">
        <v>1189</v>
      </c>
      <c r="F653" s="182" t="s">
        <v>1190</v>
      </c>
      <c r="G653" s="183" t="s">
        <v>143</v>
      </c>
      <c r="H653" s="184">
        <v>1</v>
      </c>
      <c r="I653" s="185"/>
      <c r="J653" s="186"/>
      <c r="K653" s="187">
        <f>ROUND(P653*H653,2)</f>
        <v>0</v>
      </c>
      <c r="L653" s="182" t="s">
        <v>144</v>
      </c>
      <c r="M653" s="188"/>
      <c r="N653" s="189" t="s">
        <v>1</v>
      </c>
      <c r="O653" s="190" t="s">
        <v>42</v>
      </c>
      <c r="P653" s="191">
        <f>I653+J653</f>
        <v>0</v>
      </c>
      <c r="Q653" s="191">
        <f>ROUND(I653*H653,2)</f>
        <v>0</v>
      </c>
      <c r="R653" s="191">
        <f>ROUND(J653*H653,2)</f>
        <v>0</v>
      </c>
      <c r="S653" s="70"/>
      <c r="T653" s="192">
        <f>S653*H653</f>
        <v>0</v>
      </c>
      <c r="U653" s="192">
        <v>0</v>
      </c>
      <c r="V653" s="192">
        <f>U653*H653</f>
        <v>0</v>
      </c>
      <c r="W653" s="192">
        <v>0</v>
      </c>
      <c r="X653" s="192">
        <f>W653*H653</f>
        <v>0</v>
      </c>
      <c r="Y653" s="193" t="s">
        <v>1</v>
      </c>
      <c r="Z653" s="33"/>
      <c r="AA653" s="33"/>
      <c r="AB653" s="33"/>
      <c r="AC653" s="33"/>
      <c r="AD653" s="33"/>
      <c r="AE653" s="33"/>
      <c r="AR653" s="194" t="s">
        <v>152</v>
      </c>
      <c r="AT653" s="194" t="s">
        <v>140</v>
      </c>
      <c r="AU653" s="194" t="s">
        <v>79</v>
      </c>
      <c r="AY653" s="14" t="s">
        <v>146</v>
      </c>
      <c r="BE653" s="114">
        <f>IF(O653="základní",K653,0)</f>
        <v>0</v>
      </c>
      <c r="BF653" s="114">
        <f>IF(O653="snížená",K653,0)</f>
        <v>0</v>
      </c>
      <c r="BG653" s="114">
        <f>IF(O653="zákl. přenesená",K653,0)</f>
        <v>0</v>
      </c>
      <c r="BH653" s="114">
        <f>IF(O653="sníž. přenesená",K653,0)</f>
        <v>0</v>
      </c>
      <c r="BI653" s="114">
        <f>IF(O653="nulová",K653,0)</f>
        <v>0</v>
      </c>
      <c r="BJ653" s="14" t="s">
        <v>87</v>
      </c>
      <c r="BK653" s="114">
        <f>ROUND(P653*H653,2)</f>
        <v>0</v>
      </c>
      <c r="BL653" s="14" t="s">
        <v>152</v>
      </c>
      <c r="BM653" s="194" t="s">
        <v>1191</v>
      </c>
    </row>
    <row r="654" spans="1:65" s="2" customFormat="1" ht="11.25">
      <c r="A654" s="33"/>
      <c r="B654" s="34"/>
      <c r="C654" s="35"/>
      <c r="D654" s="195" t="s">
        <v>149</v>
      </c>
      <c r="E654" s="35"/>
      <c r="F654" s="196" t="s">
        <v>1190</v>
      </c>
      <c r="G654" s="35"/>
      <c r="H654" s="35"/>
      <c r="I654" s="166"/>
      <c r="J654" s="166"/>
      <c r="K654" s="35"/>
      <c r="L654" s="35"/>
      <c r="M654" s="36"/>
      <c r="N654" s="197"/>
      <c r="O654" s="198"/>
      <c r="P654" s="70"/>
      <c r="Q654" s="70"/>
      <c r="R654" s="70"/>
      <c r="S654" s="70"/>
      <c r="T654" s="70"/>
      <c r="U654" s="70"/>
      <c r="V654" s="70"/>
      <c r="W654" s="70"/>
      <c r="X654" s="70"/>
      <c r="Y654" s="71"/>
      <c r="Z654" s="33"/>
      <c r="AA654" s="33"/>
      <c r="AB654" s="33"/>
      <c r="AC654" s="33"/>
      <c r="AD654" s="33"/>
      <c r="AE654" s="33"/>
      <c r="AT654" s="14" t="s">
        <v>149</v>
      </c>
      <c r="AU654" s="14" t="s">
        <v>79</v>
      </c>
    </row>
    <row r="655" spans="1:65" s="2" customFormat="1" ht="24.2" customHeight="1">
      <c r="A655" s="33"/>
      <c r="B655" s="34"/>
      <c r="C655" s="180" t="s">
        <v>1192</v>
      </c>
      <c r="D655" s="180" t="s">
        <v>140</v>
      </c>
      <c r="E655" s="181" t="s">
        <v>1193</v>
      </c>
      <c r="F655" s="182" t="s">
        <v>1194</v>
      </c>
      <c r="G655" s="183" t="s">
        <v>143</v>
      </c>
      <c r="H655" s="184">
        <v>1</v>
      </c>
      <c r="I655" s="185"/>
      <c r="J655" s="186"/>
      <c r="K655" s="187">
        <f>ROUND(P655*H655,2)</f>
        <v>0</v>
      </c>
      <c r="L655" s="182" t="s">
        <v>144</v>
      </c>
      <c r="M655" s="188"/>
      <c r="N655" s="189" t="s">
        <v>1</v>
      </c>
      <c r="O655" s="190" t="s">
        <v>42</v>
      </c>
      <c r="P655" s="191">
        <f>I655+J655</f>
        <v>0</v>
      </c>
      <c r="Q655" s="191">
        <f>ROUND(I655*H655,2)</f>
        <v>0</v>
      </c>
      <c r="R655" s="191">
        <f>ROUND(J655*H655,2)</f>
        <v>0</v>
      </c>
      <c r="S655" s="70"/>
      <c r="T655" s="192">
        <f>S655*H655</f>
        <v>0</v>
      </c>
      <c r="U655" s="192">
        <v>0</v>
      </c>
      <c r="V655" s="192">
        <f>U655*H655</f>
        <v>0</v>
      </c>
      <c r="W655" s="192">
        <v>0</v>
      </c>
      <c r="X655" s="192">
        <f>W655*H655</f>
        <v>0</v>
      </c>
      <c r="Y655" s="193" t="s">
        <v>1</v>
      </c>
      <c r="Z655" s="33"/>
      <c r="AA655" s="33"/>
      <c r="AB655" s="33"/>
      <c r="AC655" s="33"/>
      <c r="AD655" s="33"/>
      <c r="AE655" s="33"/>
      <c r="AR655" s="194" t="s">
        <v>152</v>
      </c>
      <c r="AT655" s="194" t="s">
        <v>140</v>
      </c>
      <c r="AU655" s="194" t="s">
        <v>79</v>
      </c>
      <c r="AY655" s="14" t="s">
        <v>146</v>
      </c>
      <c r="BE655" s="114">
        <f>IF(O655="základní",K655,0)</f>
        <v>0</v>
      </c>
      <c r="BF655" s="114">
        <f>IF(O655="snížená",K655,0)</f>
        <v>0</v>
      </c>
      <c r="BG655" s="114">
        <f>IF(O655="zákl. přenesená",K655,0)</f>
        <v>0</v>
      </c>
      <c r="BH655" s="114">
        <f>IF(O655="sníž. přenesená",K655,0)</f>
        <v>0</v>
      </c>
      <c r="BI655" s="114">
        <f>IF(O655="nulová",K655,0)</f>
        <v>0</v>
      </c>
      <c r="BJ655" s="14" t="s">
        <v>87</v>
      </c>
      <c r="BK655" s="114">
        <f>ROUND(P655*H655,2)</f>
        <v>0</v>
      </c>
      <c r="BL655" s="14" t="s">
        <v>152</v>
      </c>
      <c r="BM655" s="194" t="s">
        <v>1195</v>
      </c>
    </row>
    <row r="656" spans="1:65" s="2" customFormat="1" ht="11.25">
      <c r="A656" s="33"/>
      <c r="B656" s="34"/>
      <c r="C656" s="35"/>
      <c r="D656" s="195" t="s">
        <v>149</v>
      </c>
      <c r="E656" s="35"/>
      <c r="F656" s="196" t="s">
        <v>1194</v>
      </c>
      <c r="G656" s="35"/>
      <c r="H656" s="35"/>
      <c r="I656" s="166"/>
      <c r="J656" s="166"/>
      <c r="K656" s="35"/>
      <c r="L656" s="35"/>
      <c r="M656" s="36"/>
      <c r="N656" s="197"/>
      <c r="O656" s="198"/>
      <c r="P656" s="70"/>
      <c r="Q656" s="70"/>
      <c r="R656" s="70"/>
      <c r="S656" s="70"/>
      <c r="T656" s="70"/>
      <c r="U656" s="70"/>
      <c r="V656" s="70"/>
      <c r="W656" s="70"/>
      <c r="X656" s="70"/>
      <c r="Y656" s="71"/>
      <c r="Z656" s="33"/>
      <c r="AA656" s="33"/>
      <c r="AB656" s="33"/>
      <c r="AC656" s="33"/>
      <c r="AD656" s="33"/>
      <c r="AE656" s="33"/>
      <c r="AT656" s="14" t="s">
        <v>149</v>
      </c>
      <c r="AU656" s="14" t="s">
        <v>79</v>
      </c>
    </row>
    <row r="657" spans="1:65" s="2" customFormat="1" ht="24.2" customHeight="1">
      <c r="A657" s="33"/>
      <c r="B657" s="34"/>
      <c r="C657" s="180" t="s">
        <v>1196</v>
      </c>
      <c r="D657" s="180" t="s">
        <v>140</v>
      </c>
      <c r="E657" s="181" t="s">
        <v>1197</v>
      </c>
      <c r="F657" s="182" t="s">
        <v>1198</v>
      </c>
      <c r="G657" s="183" t="s">
        <v>143</v>
      </c>
      <c r="H657" s="184">
        <v>1</v>
      </c>
      <c r="I657" s="185"/>
      <c r="J657" s="186"/>
      <c r="K657" s="187">
        <f>ROUND(P657*H657,2)</f>
        <v>0</v>
      </c>
      <c r="L657" s="182" t="s">
        <v>144</v>
      </c>
      <c r="M657" s="188"/>
      <c r="N657" s="189" t="s">
        <v>1</v>
      </c>
      <c r="O657" s="190" t="s">
        <v>42</v>
      </c>
      <c r="P657" s="191">
        <f>I657+J657</f>
        <v>0</v>
      </c>
      <c r="Q657" s="191">
        <f>ROUND(I657*H657,2)</f>
        <v>0</v>
      </c>
      <c r="R657" s="191">
        <f>ROUND(J657*H657,2)</f>
        <v>0</v>
      </c>
      <c r="S657" s="70"/>
      <c r="T657" s="192">
        <f>S657*H657</f>
        <v>0</v>
      </c>
      <c r="U657" s="192">
        <v>0</v>
      </c>
      <c r="V657" s="192">
        <f>U657*H657</f>
        <v>0</v>
      </c>
      <c r="W657" s="192">
        <v>0</v>
      </c>
      <c r="X657" s="192">
        <f>W657*H657</f>
        <v>0</v>
      </c>
      <c r="Y657" s="193" t="s">
        <v>1</v>
      </c>
      <c r="Z657" s="33"/>
      <c r="AA657" s="33"/>
      <c r="AB657" s="33"/>
      <c r="AC657" s="33"/>
      <c r="AD657" s="33"/>
      <c r="AE657" s="33"/>
      <c r="AR657" s="194" t="s">
        <v>152</v>
      </c>
      <c r="AT657" s="194" t="s">
        <v>140</v>
      </c>
      <c r="AU657" s="194" t="s">
        <v>79</v>
      </c>
      <c r="AY657" s="14" t="s">
        <v>146</v>
      </c>
      <c r="BE657" s="114">
        <f>IF(O657="základní",K657,0)</f>
        <v>0</v>
      </c>
      <c r="BF657" s="114">
        <f>IF(O657="snížená",K657,0)</f>
        <v>0</v>
      </c>
      <c r="BG657" s="114">
        <f>IF(O657="zákl. přenesená",K657,0)</f>
        <v>0</v>
      </c>
      <c r="BH657" s="114">
        <f>IF(O657="sníž. přenesená",K657,0)</f>
        <v>0</v>
      </c>
      <c r="BI657" s="114">
        <f>IF(O657="nulová",K657,0)</f>
        <v>0</v>
      </c>
      <c r="BJ657" s="14" t="s">
        <v>87</v>
      </c>
      <c r="BK657" s="114">
        <f>ROUND(P657*H657,2)</f>
        <v>0</v>
      </c>
      <c r="BL657" s="14" t="s">
        <v>152</v>
      </c>
      <c r="BM657" s="194" t="s">
        <v>1199</v>
      </c>
    </row>
    <row r="658" spans="1:65" s="2" customFormat="1" ht="11.25">
      <c r="A658" s="33"/>
      <c r="B658" s="34"/>
      <c r="C658" s="35"/>
      <c r="D658" s="195" t="s">
        <v>149</v>
      </c>
      <c r="E658" s="35"/>
      <c r="F658" s="196" t="s">
        <v>1198</v>
      </c>
      <c r="G658" s="35"/>
      <c r="H658" s="35"/>
      <c r="I658" s="166"/>
      <c r="J658" s="166"/>
      <c r="K658" s="35"/>
      <c r="L658" s="35"/>
      <c r="M658" s="36"/>
      <c r="N658" s="197"/>
      <c r="O658" s="198"/>
      <c r="P658" s="70"/>
      <c r="Q658" s="70"/>
      <c r="R658" s="70"/>
      <c r="S658" s="70"/>
      <c r="T658" s="70"/>
      <c r="U658" s="70"/>
      <c r="V658" s="70"/>
      <c r="W658" s="70"/>
      <c r="X658" s="70"/>
      <c r="Y658" s="71"/>
      <c r="Z658" s="33"/>
      <c r="AA658" s="33"/>
      <c r="AB658" s="33"/>
      <c r="AC658" s="33"/>
      <c r="AD658" s="33"/>
      <c r="AE658" s="33"/>
      <c r="AT658" s="14" t="s">
        <v>149</v>
      </c>
      <c r="AU658" s="14" t="s">
        <v>79</v>
      </c>
    </row>
    <row r="659" spans="1:65" s="2" customFormat="1" ht="24.2" customHeight="1">
      <c r="A659" s="33"/>
      <c r="B659" s="34"/>
      <c r="C659" s="180" t="s">
        <v>1200</v>
      </c>
      <c r="D659" s="180" t="s">
        <v>140</v>
      </c>
      <c r="E659" s="181" t="s">
        <v>1201</v>
      </c>
      <c r="F659" s="182" t="s">
        <v>1202</v>
      </c>
      <c r="G659" s="183" t="s">
        <v>143</v>
      </c>
      <c r="H659" s="184">
        <v>1</v>
      </c>
      <c r="I659" s="185"/>
      <c r="J659" s="186"/>
      <c r="K659" s="187">
        <f>ROUND(P659*H659,2)</f>
        <v>0</v>
      </c>
      <c r="L659" s="182" t="s">
        <v>144</v>
      </c>
      <c r="M659" s="188"/>
      <c r="N659" s="189" t="s">
        <v>1</v>
      </c>
      <c r="O659" s="190" t="s">
        <v>42</v>
      </c>
      <c r="P659" s="191">
        <f>I659+J659</f>
        <v>0</v>
      </c>
      <c r="Q659" s="191">
        <f>ROUND(I659*H659,2)</f>
        <v>0</v>
      </c>
      <c r="R659" s="191">
        <f>ROUND(J659*H659,2)</f>
        <v>0</v>
      </c>
      <c r="S659" s="70"/>
      <c r="T659" s="192">
        <f>S659*H659</f>
        <v>0</v>
      </c>
      <c r="U659" s="192">
        <v>0</v>
      </c>
      <c r="V659" s="192">
        <f>U659*H659</f>
        <v>0</v>
      </c>
      <c r="W659" s="192">
        <v>0</v>
      </c>
      <c r="X659" s="192">
        <f>W659*H659</f>
        <v>0</v>
      </c>
      <c r="Y659" s="193" t="s">
        <v>1</v>
      </c>
      <c r="Z659" s="33"/>
      <c r="AA659" s="33"/>
      <c r="AB659" s="33"/>
      <c r="AC659" s="33"/>
      <c r="AD659" s="33"/>
      <c r="AE659" s="33"/>
      <c r="AR659" s="194" t="s">
        <v>152</v>
      </c>
      <c r="AT659" s="194" t="s">
        <v>140</v>
      </c>
      <c r="AU659" s="194" t="s">
        <v>79</v>
      </c>
      <c r="AY659" s="14" t="s">
        <v>146</v>
      </c>
      <c r="BE659" s="114">
        <f>IF(O659="základní",K659,0)</f>
        <v>0</v>
      </c>
      <c r="BF659" s="114">
        <f>IF(O659="snížená",K659,0)</f>
        <v>0</v>
      </c>
      <c r="BG659" s="114">
        <f>IF(O659="zákl. přenesená",K659,0)</f>
        <v>0</v>
      </c>
      <c r="BH659" s="114">
        <f>IF(O659="sníž. přenesená",K659,0)</f>
        <v>0</v>
      </c>
      <c r="BI659" s="114">
        <f>IF(O659="nulová",K659,0)</f>
        <v>0</v>
      </c>
      <c r="BJ659" s="14" t="s">
        <v>87</v>
      </c>
      <c r="BK659" s="114">
        <f>ROUND(P659*H659,2)</f>
        <v>0</v>
      </c>
      <c r="BL659" s="14" t="s">
        <v>152</v>
      </c>
      <c r="BM659" s="194" t="s">
        <v>1203</v>
      </c>
    </row>
    <row r="660" spans="1:65" s="2" customFormat="1" ht="11.25">
      <c r="A660" s="33"/>
      <c r="B660" s="34"/>
      <c r="C660" s="35"/>
      <c r="D660" s="195" t="s">
        <v>149</v>
      </c>
      <c r="E660" s="35"/>
      <c r="F660" s="196" t="s">
        <v>1202</v>
      </c>
      <c r="G660" s="35"/>
      <c r="H660" s="35"/>
      <c r="I660" s="166"/>
      <c r="J660" s="166"/>
      <c r="K660" s="35"/>
      <c r="L660" s="35"/>
      <c r="M660" s="36"/>
      <c r="N660" s="197"/>
      <c r="O660" s="198"/>
      <c r="P660" s="70"/>
      <c r="Q660" s="70"/>
      <c r="R660" s="70"/>
      <c r="S660" s="70"/>
      <c r="T660" s="70"/>
      <c r="U660" s="70"/>
      <c r="V660" s="70"/>
      <c r="W660" s="70"/>
      <c r="X660" s="70"/>
      <c r="Y660" s="71"/>
      <c r="Z660" s="33"/>
      <c r="AA660" s="33"/>
      <c r="AB660" s="33"/>
      <c r="AC660" s="33"/>
      <c r="AD660" s="33"/>
      <c r="AE660" s="33"/>
      <c r="AT660" s="14" t="s">
        <v>149</v>
      </c>
      <c r="AU660" s="14" t="s">
        <v>79</v>
      </c>
    </row>
    <row r="661" spans="1:65" s="2" customFormat="1" ht="24.2" customHeight="1">
      <c r="A661" s="33"/>
      <c r="B661" s="34"/>
      <c r="C661" s="180" t="s">
        <v>1204</v>
      </c>
      <c r="D661" s="180" t="s">
        <v>140</v>
      </c>
      <c r="E661" s="181" t="s">
        <v>1205</v>
      </c>
      <c r="F661" s="182" t="s">
        <v>1206</v>
      </c>
      <c r="G661" s="183" t="s">
        <v>143</v>
      </c>
      <c r="H661" s="184">
        <v>1</v>
      </c>
      <c r="I661" s="185"/>
      <c r="J661" s="186"/>
      <c r="K661" s="187">
        <f>ROUND(P661*H661,2)</f>
        <v>0</v>
      </c>
      <c r="L661" s="182" t="s">
        <v>144</v>
      </c>
      <c r="M661" s="188"/>
      <c r="N661" s="189" t="s">
        <v>1</v>
      </c>
      <c r="O661" s="190" t="s">
        <v>42</v>
      </c>
      <c r="P661" s="191">
        <f>I661+J661</f>
        <v>0</v>
      </c>
      <c r="Q661" s="191">
        <f>ROUND(I661*H661,2)</f>
        <v>0</v>
      </c>
      <c r="R661" s="191">
        <f>ROUND(J661*H661,2)</f>
        <v>0</v>
      </c>
      <c r="S661" s="70"/>
      <c r="T661" s="192">
        <f>S661*H661</f>
        <v>0</v>
      </c>
      <c r="U661" s="192">
        <v>0</v>
      </c>
      <c r="V661" s="192">
        <f>U661*H661</f>
        <v>0</v>
      </c>
      <c r="W661" s="192">
        <v>0</v>
      </c>
      <c r="X661" s="192">
        <f>W661*H661</f>
        <v>0</v>
      </c>
      <c r="Y661" s="193" t="s">
        <v>1</v>
      </c>
      <c r="Z661" s="33"/>
      <c r="AA661" s="33"/>
      <c r="AB661" s="33"/>
      <c r="AC661" s="33"/>
      <c r="AD661" s="33"/>
      <c r="AE661" s="33"/>
      <c r="AR661" s="194" t="s">
        <v>152</v>
      </c>
      <c r="AT661" s="194" t="s">
        <v>140</v>
      </c>
      <c r="AU661" s="194" t="s">
        <v>79</v>
      </c>
      <c r="AY661" s="14" t="s">
        <v>146</v>
      </c>
      <c r="BE661" s="114">
        <f>IF(O661="základní",K661,0)</f>
        <v>0</v>
      </c>
      <c r="BF661" s="114">
        <f>IF(O661="snížená",K661,0)</f>
        <v>0</v>
      </c>
      <c r="BG661" s="114">
        <f>IF(O661="zákl. přenesená",K661,0)</f>
        <v>0</v>
      </c>
      <c r="BH661" s="114">
        <f>IF(O661="sníž. přenesená",K661,0)</f>
        <v>0</v>
      </c>
      <c r="BI661" s="114">
        <f>IF(O661="nulová",K661,0)</f>
        <v>0</v>
      </c>
      <c r="BJ661" s="14" t="s">
        <v>87</v>
      </c>
      <c r="BK661" s="114">
        <f>ROUND(P661*H661,2)</f>
        <v>0</v>
      </c>
      <c r="BL661" s="14" t="s">
        <v>152</v>
      </c>
      <c r="BM661" s="194" t="s">
        <v>1207</v>
      </c>
    </row>
    <row r="662" spans="1:65" s="2" customFormat="1" ht="11.25">
      <c r="A662" s="33"/>
      <c r="B662" s="34"/>
      <c r="C662" s="35"/>
      <c r="D662" s="195" t="s">
        <v>149</v>
      </c>
      <c r="E662" s="35"/>
      <c r="F662" s="196" t="s">
        <v>1206</v>
      </c>
      <c r="G662" s="35"/>
      <c r="H662" s="35"/>
      <c r="I662" s="166"/>
      <c r="J662" s="166"/>
      <c r="K662" s="35"/>
      <c r="L662" s="35"/>
      <c r="M662" s="36"/>
      <c r="N662" s="197"/>
      <c r="O662" s="198"/>
      <c r="P662" s="70"/>
      <c r="Q662" s="70"/>
      <c r="R662" s="70"/>
      <c r="S662" s="70"/>
      <c r="T662" s="70"/>
      <c r="U662" s="70"/>
      <c r="V662" s="70"/>
      <c r="W662" s="70"/>
      <c r="X662" s="70"/>
      <c r="Y662" s="71"/>
      <c r="Z662" s="33"/>
      <c r="AA662" s="33"/>
      <c r="AB662" s="33"/>
      <c r="AC662" s="33"/>
      <c r="AD662" s="33"/>
      <c r="AE662" s="33"/>
      <c r="AT662" s="14" t="s">
        <v>149</v>
      </c>
      <c r="AU662" s="14" t="s">
        <v>79</v>
      </c>
    </row>
    <row r="663" spans="1:65" s="2" customFormat="1" ht="24.2" customHeight="1">
      <c r="A663" s="33"/>
      <c r="B663" s="34"/>
      <c r="C663" s="180" t="s">
        <v>1208</v>
      </c>
      <c r="D663" s="180" t="s">
        <v>140</v>
      </c>
      <c r="E663" s="181" t="s">
        <v>1209</v>
      </c>
      <c r="F663" s="182" t="s">
        <v>1210</v>
      </c>
      <c r="G663" s="183" t="s">
        <v>143</v>
      </c>
      <c r="H663" s="184">
        <v>1</v>
      </c>
      <c r="I663" s="185"/>
      <c r="J663" s="186"/>
      <c r="K663" s="187">
        <f>ROUND(P663*H663,2)</f>
        <v>0</v>
      </c>
      <c r="L663" s="182" t="s">
        <v>144</v>
      </c>
      <c r="M663" s="188"/>
      <c r="N663" s="189" t="s">
        <v>1</v>
      </c>
      <c r="O663" s="190" t="s">
        <v>42</v>
      </c>
      <c r="P663" s="191">
        <f>I663+J663</f>
        <v>0</v>
      </c>
      <c r="Q663" s="191">
        <f>ROUND(I663*H663,2)</f>
        <v>0</v>
      </c>
      <c r="R663" s="191">
        <f>ROUND(J663*H663,2)</f>
        <v>0</v>
      </c>
      <c r="S663" s="70"/>
      <c r="T663" s="192">
        <f>S663*H663</f>
        <v>0</v>
      </c>
      <c r="U663" s="192">
        <v>0</v>
      </c>
      <c r="V663" s="192">
        <f>U663*H663</f>
        <v>0</v>
      </c>
      <c r="W663" s="192">
        <v>0</v>
      </c>
      <c r="X663" s="192">
        <f>W663*H663</f>
        <v>0</v>
      </c>
      <c r="Y663" s="193" t="s">
        <v>1</v>
      </c>
      <c r="Z663" s="33"/>
      <c r="AA663" s="33"/>
      <c r="AB663" s="33"/>
      <c r="AC663" s="33"/>
      <c r="AD663" s="33"/>
      <c r="AE663" s="33"/>
      <c r="AR663" s="194" t="s">
        <v>152</v>
      </c>
      <c r="AT663" s="194" t="s">
        <v>140</v>
      </c>
      <c r="AU663" s="194" t="s">
        <v>79</v>
      </c>
      <c r="AY663" s="14" t="s">
        <v>146</v>
      </c>
      <c r="BE663" s="114">
        <f>IF(O663="základní",K663,0)</f>
        <v>0</v>
      </c>
      <c r="BF663" s="114">
        <f>IF(O663="snížená",K663,0)</f>
        <v>0</v>
      </c>
      <c r="BG663" s="114">
        <f>IF(O663="zákl. přenesená",K663,0)</f>
        <v>0</v>
      </c>
      <c r="BH663" s="114">
        <f>IF(O663="sníž. přenesená",K663,0)</f>
        <v>0</v>
      </c>
      <c r="BI663" s="114">
        <f>IF(O663="nulová",K663,0)</f>
        <v>0</v>
      </c>
      <c r="BJ663" s="14" t="s">
        <v>87</v>
      </c>
      <c r="BK663" s="114">
        <f>ROUND(P663*H663,2)</f>
        <v>0</v>
      </c>
      <c r="BL663" s="14" t="s">
        <v>152</v>
      </c>
      <c r="BM663" s="194" t="s">
        <v>1211</v>
      </c>
    </row>
    <row r="664" spans="1:65" s="2" customFormat="1" ht="19.5">
      <c r="A664" s="33"/>
      <c r="B664" s="34"/>
      <c r="C664" s="35"/>
      <c r="D664" s="195" t="s">
        <v>149</v>
      </c>
      <c r="E664" s="35"/>
      <c r="F664" s="196" t="s">
        <v>1210</v>
      </c>
      <c r="G664" s="35"/>
      <c r="H664" s="35"/>
      <c r="I664" s="166"/>
      <c r="J664" s="166"/>
      <c r="K664" s="35"/>
      <c r="L664" s="35"/>
      <c r="M664" s="36"/>
      <c r="N664" s="197"/>
      <c r="O664" s="198"/>
      <c r="P664" s="70"/>
      <c r="Q664" s="70"/>
      <c r="R664" s="70"/>
      <c r="S664" s="70"/>
      <c r="T664" s="70"/>
      <c r="U664" s="70"/>
      <c r="V664" s="70"/>
      <c r="W664" s="70"/>
      <c r="X664" s="70"/>
      <c r="Y664" s="71"/>
      <c r="Z664" s="33"/>
      <c r="AA664" s="33"/>
      <c r="AB664" s="33"/>
      <c r="AC664" s="33"/>
      <c r="AD664" s="33"/>
      <c r="AE664" s="33"/>
      <c r="AT664" s="14" t="s">
        <v>149</v>
      </c>
      <c r="AU664" s="14" t="s">
        <v>79</v>
      </c>
    </row>
    <row r="665" spans="1:65" s="2" customFormat="1" ht="24.2" customHeight="1">
      <c r="A665" s="33"/>
      <c r="B665" s="34"/>
      <c r="C665" s="180" t="s">
        <v>1212</v>
      </c>
      <c r="D665" s="180" t="s">
        <v>140</v>
      </c>
      <c r="E665" s="181" t="s">
        <v>1213</v>
      </c>
      <c r="F665" s="182" t="s">
        <v>1214</v>
      </c>
      <c r="G665" s="183" t="s">
        <v>143</v>
      </c>
      <c r="H665" s="184">
        <v>1</v>
      </c>
      <c r="I665" s="185"/>
      <c r="J665" s="186"/>
      <c r="K665" s="187">
        <f>ROUND(P665*H665,2)</f>
        <v>0</v>
      </c>
      <c r="L665" s="182" t="s">
        <v>144</v>
      </c>
      <c r="M665" s="188"/>
      <c r="N665" s="189" t="s">
        <v>1</v>
      </c>
      <c r="O665" s="190" t="s">
        <v>42</v>
      </c>
      <c r="P665" s="191">
        <f>I665+J665</f>
        <v>0</v>
      </c>
      <c r="Q665" s="191">
        <f>ROUND(I665*H665,2)</f>
        <v>0</v>
      </c>
      <c r="R665" s="191">
        <f>ROUND(J665*H665,2)</f>
        <v>0</v>
      </c>
      <c r="S665" s="70"/>
      <c r="T665" s="192">
        <f>S665*H665</f>
        <v>0</v>
      </c>
      <c r="U665" s="192">
        <v>0</v>
      </c>
      <c r="V665" s="192">
        <f>U665*H665</f>
        <v>0</v>
      </c>
      <c r="W665" s="192">
        <v>0</v>
      </c>
      <c r="X665" s="192">
        <f>W665*H665</f>
        <v>0</v>
      </c>
      <c r="Y665" s="193" t="s">
        <v>1</v>
      </c>
      <c r="Z665" s="33"/>
      <c r="AA665" s="33"/>
      <c r="AB665" s="33"/>
      <c r="AC665" s="33"/>
      <c r="AD665" s="33"/>
      <c r="AE665" s="33"/>
      <c r="AR665" s="194" t="s">
        <v>152</v>
      </c>
      <c r="AT665" s="194" t="s">
        <v>140</v>
      </c>
      <c r="AU665" s="194" t="s">
        <v>79</v>
      </c>
      <c r="AY665" s="14" t="s">
        <v>146</v>
      </c>
      <c r="BE665" s="114">
        <f>IF(O665="základní",K665,0)</f>
        <v>0</v>
      </c>
      <c r="BF665" s="114">
        <f>IF(O665="snížená",K665,0)</f>
        <v>0</v>
      </c>
      <c r="BG665" s="114">
        <f>IF(O665="zákl. přenesená",K665,0)</f>
        <v>0</v>
      </c>
      <c r="BH665" s="114">
        <f>IF(O665="sníž. přenesená",K665,0)</f>
        <v>0</v>
      </c>
      <c r="BI665" s="114">
        <f>IF(O665="nulová",K665,0)</f>
        <v>0</v>
      </c>
      <c r="BJ665" s="14" t="s">
        <v>87</v>
      </c>
      <c r="BK665" s="114">
        <f>ROUND(P665*H665,2)</f>
        <v>0</v>
      </c>
      <c r="BL665" s="14" t="s">
        <v>152</v>
      </c>
      <c r="BM665" s="194" t="s">
        <v>1215</v>
      </c>
    </row>
    <row r="666" spans="1:65" s="2" customFormat="1" ht="19.5">
      <c r="A666" s="33"/>
      <c r="B666" s="34"/>
      <c r="C666" s="35"/>
      <c r="D666" s="195" t="s">
        <v>149</v>
      </c>
      <c r="E666" s="35"/>
      <c r="F666" s="196" t="s">
        <v>1214</v>
      </c>
      <c r="G666" s="35"/>
      <c r="H666" s="35"/>
      <c r="I666" s="166"/>
      <c r="J666" s="166"/>
      <c r="K666" s="35"/>
      <c r="L666" s="35"/>
      <c r="M666" s="36"/>
      <c r="N666" s="197"/>
      <c r="O666" s="198"/>
      <c r="P666" s="70"/>
      <c r="Q666" s="70"/>
      <c r="R666" s="70"/>
      <c r="S666" s="70"/>
      <c r="T666" s="70"/>
      <c r="U666" s="70"/>
      <c r="V666" s="70"/>
      <c r="W666" s="70"/>
      <c r="X666" s="70"/>
      <c r="Y666" s="71"/>
      <c r="Z666" s="33"/>
      <c r="AA666" s="33"/>
      <c r="AB666" s="33"/>
      <c r="AC666" s="33"/>
      <c r="AD666" s="33"/>
      <c r="AE666" s="33"/>
      <c r="AT666" s="14" t="s">
        <v>149</v>
      </c>
      <c r="AU666" s="14" t="s">
        <v>79</v>
      </c>
    </row>
    <row r="667" spans="1:65" s="2" customFormat="1" ht="24.2" customHeight="1">
      <c r="A667" s="33"/>
      <c r="B667" s="34"/>
      <c r="C667" s="180" t="s">
        <v>1216</v>
      </c>
      <c r="D667" s="180" t="s">
        <v>140</v>
      </c>
      <c r="E667" s="181" t="s">
        <v>1217</v>
      </c>
      <c r="F667" s="182" t="s">
        <v>1218</v>
      </c>
      <c r="G667" s="183" t="s">
        <v>143</v>
      </c>
      <c r="H667" s="184">
        <v>1</v>
      </c>
      <c r="I667" s="185"/>
      <c r="J667" s="186"/>
      <c r="K667" s="187">
        <f>ROUND(P667*H667,2)</f>
        <v>0</v>
      </c>
      <c r="L667" s="182" t="s">
        <v>144</v>
      </c>
      <c r="M667" s="188"/>
      <c r="N667" s="189" t="s">
        <v>1</v>
      </c>
      <c r="O667" s="190" t="s">
        <v>42</v>
      </c>
      <c r="P667" s="191">
        <f>I667+J667</f>
        <v>0</v>
      </c>
      <c r="Q667" s="191">
        <f>ROUND(I667*H667,2)</f>
        <v>0</v>
      </c>
      <c r="R667" s="191">
        <f>ROUND(J667*H667,2)</f>
        <v>0</v>
      </c>
      <c r="S667" s="70"/>
      <c r="T667" s="192">
        <f>S667*H667</f>
        <v>0</v>
      </c>
      <c r="U667" s="192">
        <v>0</v>
      </c>
      <c r="V667" s="192">
        <f>U667*H667</f>
        <v>0</v>
      </c>
      <c r="W667" s="192">
        <v>0</v>
      </c>
      <c r="X667" s="192">
        <f>W667*H667</f>
        <v>0</v>
      </c>
      <c r="Y667" s="193" t="s">
        <v>1</v>
      </c>
      <c r="Z667" s="33"/>
      <c r="AA667" s="33"/>
      <c r="AB667" s="33"/>
      <c r="AC667" s="33"/>
      <c r="AD667" s="33"/>
      <c r="AE667" s="33"/>
      <c r="AR667" s="194" t="s">
        <v>152</v>
      </c>
      <c r="AT667" s="194" t="s">
        <v>140</v>
      </c>
      <c r="AU667" s="194" t="s">
        <v>79</v>
      </c>
      <c r="AY667" s="14" t="s">
        <v>146</v>
      </c>
      <c r="BE667" s="114">
        <f>IF(O667="základní",K667,0)</f>
        <v>0</v>
      </c>
      <c r="BF667" s="114">
        <f>IF(O667="snížená",K667,0)</f>
        <v>0</v>
      </c>
      <c r="BG667" s="114">
        <f>IF(O667="zákl. přenesená",K667,0)</f>
        <v>0</v>
      </c>
      <c r="BH667" s="114">
        <f>IF(O667="sníž. přenesená",K667,0)</f>
        <v>0</v>
      </c>
      <c r="BI667" s="114">
        <f>IF(O667="nulová",K667,0)</f>
        <v>0</v>
      </c>
      <c r="BJ667" s="14" t="s">
        <v>87</v>
      </c>
      <c r="BK667" s="114">
        <f>ROUND(P667*H667,2)</f>
        <v>0</v>
      </c>
      <c r="BL667" s="14" t="s">
        <v>152</v>
      </c>
      <c r="BM667" s="194" t="s">
        <v>1219</v>
      </c>
    </row>
    <row r="668" spans="1:65" s="2" customFormat="1" ht="19.5">
      <c r="A668" s="33"/>
      <c r="B668" s="34"/>
      <c r="C668" s="35"/>
      <c r="D668" s="195" t="s">
        <v>149</v>
      </c>
      <c r="E668" s="35"/>
      <c r="F668" s="196" t="s">
        <v>1218</v>
      </c>
      <c r="G668" s="35"/>
      <c r="H668" s="35"/>
      <c r="I668" s="166"/>
      <c r="J668" s="166"/>
      <c r="K668" s="35"/>
      <c r="L668" s="35"/>
      <c r="M668" s="36"/>
      <c r="N668" s="197"/>
      <c r="O668" s="198"/>
      <c r="P668" s="70"/>
      <c r="Q668" s="70"/>
      <c r="R668" s="70"/>
      <c r="S668" s="70"/>
      <c r="T668" s="70"/>
      <c r="U668" s="70"/>
      <c r="V668" s="70"/>
      <c r="W668" s="70"/>
      <c r="X668" s="70"/>
      <c r="Y668" s="71"/>
      <c r="Z668" s="33"/>
      <c r="AA668" s="33"/>
      <c r="AB668" s="33"/>
      <c r="AC668" s="33"/>
      <c r="AD668" s="33"/>
      <c r="AE668" s="33"/>
      <c r="AT668" s="14" t="s">
        <v>149</v>
      </c>
      <c r="AU668" s="14" t="s">
        <v>79</v>
      </c>
    </row>
    <row r="669" spans="1:65" s="2" customFormat="1" ht="24.2" customHeight="1">
      <c r="A669" s="33"/>
      <c r="B669" s="34"/>
      <c r="C669" s="180" t="s">
        <v>1220</v>
      </c>
      <c r="D669" s="180" t="s">
        <v>140</v>
      </c>
      <c r="E669" s="181" t="s">
        <v>1221</v>
      </c>
      <c r="F669" s="182" t="s">
        <v>1222</v>
      </c>
      <c r="G669" s="183" t="s">
        <v>143</v>
      </c>
      <c r="H669" s="184">
        <v>1</v>
      </c>
      <c r="I669" s="185"/>
      <c r="J669" s="186"/>
      <c r="K669" s="187">
        <f>ROUND(P669*H669,2)</f>
        <v>0</v>
      </c>
      <c r="L669" s="182" t="s">
        <v>144</v>
      </c>
      <c r="M669" s="188"/>
      <c r="N669" s="189" t="s">
        <v>1</v>
      </c>
      <c r="O669" s="190" t="s">
        <v>42</v>
      </c>
      <c r="P669" s="191">
        <f>I669+J669</f>
        <v>0</v>
      </c>
      <c r="Q669" s="191">
        <f>ROUND(I669*H669,2)</f>
        <v>0</v>
      </c>
      <c r="R669" s="191">
        <f>ROUND(J669*H669,2)</f>
        <v>0</v>
      </c>
      <c r="S669" s="70"/>
      <c r="T669" s="192">
        <f>S669*H669</f>
        <v>0</v>
      </c>
      <c r="U669" s="192">
        <v>0</v>
      </c>
      <c r="V669" s="192">
        <f>U669*H669</f>
        <v>0</v>
      </c>
      <c r="W669" s="192">
        <v>0</v>
      </c>
      <c r="X669" s="192">
        <f>W669*H669</f>
        <v>0</v>
      </c>
      <c r="Y669" s="193" t="s">
        <v>1</v>
      </c>
      <c r="Z669" s="33"/>
      <c r="AA669" s="33"/>
      <c r="AB669" s="33"/>
      <c r="AC669" s="33"/>
      <c r="AD669" s="33"/>
      <c r="AE669" s="33"/>
      <c r="AR669" s="194" t="s">
        <v>152</v>
      </c>
      <c r="AT669" s="194" t="s">
        <v>140</v>
      </c>
      <c r="AU669" s="194" t="s">
        <v>79</v>
      </c>
      <c r="AY669" s="14" t="s">
        <v>146</v>
      </c>
      <c r="BE669" s="114">
        <f>IF(O669="základní",K669,0)</f>
        <v>0</v>
      </c>
      <c r="BF669" s="114">
        <f>IF(O669="snížená",K669,0)</f>
        <v>0</v>
      </c>
      <c r="BG669" s="114">
        <f>IF(O669="zákl. přenesená",K669,0)</f>
        <v>0</v>
      </c>
      <c r="BH669" s="114">
        <f>IF(O669="sníž. přenesená",K669,0)</f>
        <v>0</v>
      </c>
      <c r="BI669" s="114">
        <f>IF(O669="nulová",K669,0)</f>
        <v>0</v>
      </c>
      <c r="BJ669" s="14" t="s">
        <v>87</v>
      </c>
      <c r="BK669" s="114">
        <f>ROUND(P669*H669,2)</f>
        <v>0</v>
      </c>
      <c r="BL669" s="14" t="s">
        <v>152</v>
      </c>
      <c r="BM669" s="194" t="s">
        <v>1223</v>
      </c>
    </row>
    <row r="670" spans="1:65" s="2" customFormat="1" ht="19.5">
      <c r="A670" s="33"/>
      <c r="B670" s="34"/>
      <c r="C670" s="35"/>
      <c r="D670" s="195" t="s">
        <v>149</v>
      </c>
      <c r="E670" s="35"/>
      <c r="F670" s="196" t="s">
        <v>1222</v>
      </c>
      <c r="G670" s="35"/>
      <c r="H670" s="35"/>
      <c r="I670" s="166"/>
      <c r="J670" s="166"/>
      <c r="K670" s="35"/>
      <c r="L670" s="35"/>
      <c r="M670" s="36"/>
      <c r="N670" s="197"/>
      <c r="O670" s="198"/>
      <c r="P670" s="70"/>
      <c r="Q670" s="70"/>
      <c r="R670" s="70"/>
      <c r="S670" s="70"/>
      <c r="T670" s="70"/>
      <c r="U670" s="70"/>
      <c r="V670" s="70"/>
      <c r="W670" s="70"/>
      <c r="X670" s="70"/>
      <c r="Y670" s="71"/>
      <c r="Z670" s="33"/>
      <c r="AA670" s="33"/>
      <c r="AB670" s="33"/>
      <c r="AC670" s="33"/>
      <c r="AD670" s="33"/>
      <c r="AE670" s="33"/>
      <c r="AT670" s="14" t="s">
        <v>149</v>
      </c>
      <c r="AU670" s="14" t="s">
        <v>79</v>
      </c>
    </row>
    <row r="671" spans="1:65" s="2" customFormat="1" ht="24.2" customHeight="1">
      <c r="A671" s="33"/>
      <c r="B671" s="34"/>
      <c r="C671" s="180" t="s">
        <v>1224</v>
      </c>
      <c r="D671" s="180" t="s">
        <v>140</v>
      </c>
      <c r="E671" s="181" t="s">
        <v>1225</v>
      </c>
      <c r="F671" s="182" t="s">
        <v>1226</v>
      </c>
      <c r="G671" s="183" t="s">
        <v>143</v>
      </c>
      <c r="H671" s="184">
        <v>1</v>
      </c>
      <c r="I671" s="185"/>
      <c r="J671" s="186"/>
      <c r="K671" s="187">
        <f>ROUND(P671*H671,2)</f>
        <v>0</v>
      </c>
      <c r="L671" s="182" t="s">
        <v>144</v>
      </c>
      <c r="M671" s="188"/>
      <c r="N671" s="189" t="s">
        <v>1</v>
      </c>
      <c r="O671" s="190" t="s">
        <v>42</v>
      </c>
      <c r="P671" s="191">
        <f>I671+J671</f>
        <v>0</v>
      </c>
      <c r="Q671" s="191">
        <f>ROUND(I671*H671,2)</f>
        <v>0</v>
      </c>
      <c r="R671" s="191">
        <f>ROUND(J671*H671,2)</f>
        <v>0</v>
      </c>
      <c r="S671" s="70"/>
      <c r="T671" s="192">
        <f>S671*H671</f>
        <v>0</v>
      </c>
      <c r="U671" s="192">
        <v>0</v>
      </c>
      <c r="V671" s="192">
        <f>U671*H671</f>
        <v>0</v>
      </c>
      <c r="W671" s="192">
        <v>0</v>
      </c>
      <c r="X671" s="192">
        <f>W671*H671</f>
        <v>0</v>
      </c>
      <c r="Y671" s="193" t="s">
        <v>1</v>
      </c>
      <c r="Z671" s="33"/>
      <c r="AA671" s="33"/>
      <c r="AB671" s="33"/>
      <c r="AC671" s="33"/>
      <c r="AD671" s="33"/>
      <c r="AE671" s="33"/>
      <c r="AR671" s="194" t="s">
        <v>152</v>
      </c>
      <c r="AT671" s="194" t="s">
        <v>140</v>
      </c>
      <c r="AU671" s="194" t="s">
        <v>79</v>
      </c>
      <c r="AY671" s="14" t="s">
        <v>146</v>
      </c>
      <c r="BE671" s="114">
        <f>IF(O671="základní",K671,0)</f>
        <v>0</v>
      </c>
      <c r="BF671" s="114">
        <f>IF(O671="snížená",K671,0)</f>
        <v>0</v>
      </c>
      <c r="BG671" s="114">
        <f>IF(O671="zákl. přenesená",K671,0)</f>
        <v>0</v>
      </c>
      <c r="BH671" s="114">
        <f>IF(O671="sníž. přenesená",K671,0)</f>
        <v>0</v>
      </c>
      <c r="BI671" s="114">
        <f>IF(O671="nulová",K671,0)</f>
        <v>0</v>
      </c>
      <c r="BJ671" s="14" t="s">
        <v>87</v>
      </c>
      <c r="BK671" s="114">
        <f>ROUND(P671*H671,2)</f>
        <v>0</v>
      </c>
      <c r="BL671" s="14" t="s">
        <v>152</v>
      </c>
      <c r="BM671" s="194" t="s">
        <v>1227</v>
      </c>
    </row>
    <row r="672" spans="1:65" s="2" customFormat="1" ht="19.5">
      <c r="A672" s="33"/>
      <c r="B672" s="34"/>
      <c r="C672" s="35"/>
      <c r="D672" s="195" t="s">
        <v>149</v>
      </c>
      <c r="E672" s="35"/>
      <c r="F672" s="196" t="s">
        <v>1226</v>
      </c>
      <c r="G672" s="35"/>
      <c r="H672" s="35"/>
      <c r="I672" s="166"/>
      <c r="J672" s="166"/>
      <c r="K672" s="35"/>
      <c r="L672" s="35"/>
      <c r="M672" s="36"/>
      <c r="N672" s="197"/>
      <c r="O672" s="198"/>
      <c r="P672" s="70"/>
      <c r="Q672" s="70"/>
      <c r="R672" s="70"/>
      <c r="S672" s="70"/>
      <c r="T672" s="70"/>
      <c r="U672" s="70"/>
      <c r="V672" s="70"/>
      <c r="W672" s="70"/>
      <c r="X672" s="70"/>
      <c r="Y672" s="71"/>
      <c r="Z672" s="33"/>
      <c r="AA672" s="33"/>
      <c r="AB672" s="33"/>
      <c r="AC672" s="33"/>
      <c r="AD672" s="33"/>
      <c r="AE672" s="33"/>
      <c r="AT672" s="14" t="s">
        <v>149</v>
      </c>
      <c r="AU672" s="14" t="s">
        <v>79</v>
      </c>
    </row>
    <row r="673" spans="1:65" s="2" customFormat="1" ht="24.2" customHeight="1">
      <c r="A673" s="33"/>
      <c r="B673" s="34"/>
      <c r="C673" s="180" t="s">
        <v>1228</v>
      </c>
      <c r="D673" s="180" t="s">
        <v>140</v>
      </c>
      <c r="E673" s="181" t="s">
        <v>1229</v>
      </c>
      <c r="F673" s="182" t="s">
        <v>1230</v>
      </c>
      <c r="G673" s="183" t="s">
        <v>143</v>
      </c>
      <c r="H673" s="184">
        <v>1</v>
      </c>
      <c r="I673" s="185"/>
      <c r="J673" s="186"/>
      <c r="K673" s="187">
        <f>ROUND(P673*H673,2)</f>
        <v>0</v>
      </c>
      <c r="L673" s="182" t="s">
        <v>144</v>
      </c>
      <c r="M673" s="188"/>
      <c r="N673" s="189" t="s">
        <v>1</v>
      </c>
      <c r="O673" s="190" t="s">
        <v>42</v>
      </c>
      <c r="P673" s="191">
        <f>I673+J673</f>
        <v>0</v>
      </c>
      <c r="Q673" s="191">
        <f>ROUND(I673*H673,2)</f>
        <v>0</v>
      </c>
      <c r="R673" s="191">
        <f>ROUND(J673*H673,2)</f>
        <v>0</v>
      </c>
      <c r="S673" s="70"/>
      <c r="T673" s="192">
        <f>S673*H673</f>
        <v>0</v>
      </c>
      <c r="U673" s="192">
        <v>0</v>
      </c>
      <c r="V673" s="192">
        <f>U673*H673</f>
        <v>0</v>
      </c>
      <c r="W673" s="192">
        <v>0</v>
      </c>
      <c r="X673" s="192">
        <f>W673*H673</f>
        <v>0</v>
      </c>
      <c r="Y673" s="193" t="s">
        <v>1</v>
      </c>
      <c r="Z673" s="33"/>
      <c r="AA673" s="33"/>
      <c r="AB673" s="33"/>
      <c r="AC673" s="33"/>
      <c r="AD673" s="33"/>
      <c r="AE673" s="33"/>
      <c r="AR673" s="194" t="s">
        <v>152</v>
      </c>
      <c r="AT673" s="194" t="s">
        <v>140</v>
      </c>
      <c r="AU673" s="194" t="s">
        <v>79</v>
      </c>
      <c r="AY673" s="14" t="s">
        <v>146</v>
      </c>
      <c r="BE673" s="114">
        <f>IF(O673="základní",K673,0)</f>
        <v>0</v>
      </c>
      <c r="BF673" s="114">
        <f>IF(O673="snížená",K673,0)</f>
        <v>0</v>
      </c>
      <c r="BG673" s="114">
        <f>IF(O673="zákl. přenesená",K673,0)</f>
        <v>0</v>
      </c>
      <c r="BH673" s="114">
        <f>IF(O673="sníž. přenesená",K673,0)</f>
        <v>0</v>
      </c>
      <c r="BI673" s="114">
        <f>IF(O673="nulová",K673,0)</f>
        <v>0</v>
      </c>
      <c r="BJ673" s="14" t="s">
        <v>87</v>
      </c>
      <c r="BK673" s="114">
        <f>ROUND(P673*H673,2)</f>
        <v>0</v>
      </c>
      <c r="BL673" s="14" t="s">
        <v>152</v>
      </c>
      <c r="BM673" s="194" t="s">
        <v>1231</v>
      </c>
    </row>
    <row r="674" spans="1:65" s="2" customFormat="1" ht="19.5">
      <c r="A674" s="33"/>
      <c r="B674" s="34"/>
      <c r="C674" s="35"/>
      <c r="D674" s="195" t="s">
        <v>149</v>
      </c>
      <c r="E674" s="35"/>
      <c r="F674" s="196" t="s">
        <v>1230</v>
      </c>
      <c r="G674" s="35"/>
      <c r="H674" s="35"/>
      <c r="I674" s="166"/>
      <c r="J674" s="166"/>
      <c r="K674" s="35"/>
      <c r="L674" s="35"/>
      <c r="M674" s="36"/>
      <c r="N674" s="197"/>
      <c r="O674" s="198"/>
      <c r="P674" s="70"/>
      <c r="Q674" s="70"/>
      <c r="R674" s="70"/>
      <c r="S674" s="70"/>
      <c r="T674" s="70"/>
      <c r="U674" s="70"/>
      <c r="V674" s="70"/>
      <c r="W674" s="70"/>
      <c r="X674" s="70"/>
      <c r="Y674" s="71"/>
      <c r="Z674" s="33"/>
      <c r="AA674" s="33"/>
      <c r="AB674" s="33"/>
      <c r="AC674" s="33"/>
      <c r="AD674" s="33"/>
      <c r="AE674" s="33"/>
      <c r="AT674" s="14" t="s">
        <v>149</v>
      </c>
      <c r="AU674" s="14" t="s">
        <v>79</v>
      </c>
    </row>
    <row r="675" spans="1:65" s="2" customFormat="1" ht="24.2" customHeight="1">
      <c r="A675" s="33"/>
      <c r="B675" s="34"/>
      <c r="C675" s="180" t="s">
        <v>1232</v>
      </c>
      <c r="D675" s="180" t="s">
        <v>140</v>
      </c>
      <c r="E675" s="181" t="s">
        <v>1233</v>
      </c>
      <c r="F675" s="182" t="s">
        <v>1234</v>
      </c>
      <c r="G675" s="183" t="s">
        <v>143</v>
      </c>
      <c r="H675" s="184">
        <v>1</v>
      </c>
      <c r="I675" s="185"/>
      <c r="J675" s="186"/>
      <c r="K675" s="187">
        <f>ROUND(P675*H675,2)</f>
        <v>0</v>
      </c>
      <c r="L675" s="182" t="s">
        <v>144</v>
      </c>
      <c r="M675" s="188"/>
      <c r="N675" s="189" t="s">
        <v>1</v>
      </c>
      <c r="O675" s="190" t="s">
        <v>42</v>
      </c>
      <c r="P675" s="191">
        <f>I675+J675</f>
        <v>0</v>
      </c>
      <c r="Q675" s="191">
        <f>ROUND(I675*H675,2)</f>
        <v>0</v>
      </c>
      <c r="R675" s="191">
        <f>ROUND(J675*H675,2)</f>
        <v>0</v>
      </c>
      <c r="S675" s="70"/>
      <c r="T675" s="192">
        <f>S675*H675</f>
        <v>0</v>
      </c>
      <c r="U675" s="192">
        <v>0</v>
      </c>
      <c r="V675" s="192">
        <f>U675*H675</f>
        <v>0</v>
      </c>
      <c r="W675" s="192">
        <v>0</v>
      </c>
      <c r="X675" s="192">
        <f>W675*H675</f>
        <v>0</v>
      </c>
      <c r="Y675" s="193" t="s">
        <v>1</v>
      </c>
      <c r="Z675" s="33"/>
      <c r="AA675" s="33"/>
      <c r="AB675" s="33"/>
      <c r="AC675" s="33"/>
      <c r="AD675" s="33"/>
      <c r="AE675" s="33"/>
      <c r="AR675" s="194" t="s">
        <v>152</v>
      </c>
      <c r="AT675" s="194" t="s">
        <v>140</v>
      </c>
      <c r="AU675" s="194" t="s">
        <v>79</v>
      </c>
      <c r="AY675" s="14" t="s">
        <v>146</v>
      </c>
      <c r="BE675" s="114">
        <f>IF(O675="základní",K675,0)</f>
        <v>0</v>
      </c>
      <c r="BF675" s="114">
        <f>IF(O675="snížená",K675,0)</f>
        <v>0</v>
      </c>
      <c r="BG675" s="114">
        <f>IF(O675="zákl. přenesená",K675,0)</f>
        <v>0</v>
      </c>
      <c r="BH675" s="114">
        <f>IF(O675="sníž. přenesená",K675,0)</f>
        <v>0</v>
      </c>
      <c r="BI675" s="114">
        <f>IF(O675="nulová",K675,0)</f>
        <v>0</v>
      </c>
      <c r="BJ675" s="14" t="s">
        <v>87</v>
      </c>
      <c r="BK675" s="114">
        <f>ROUND(P675*H675,2)</f>
        <v>0</v>
      </c>
      <c r="BL675" s="14" t="s">
        <v>152</v>
      </c>
      <c r="BM675" s="194" t="s">
        <v>1235</v>
      </c>
    </row>
    <row r="676" spans="1:65" s="2" customFormat="1" ht="19.5">
      <c r="A676" s="33"/>
      <c r="B676" s="34"/>
      <c r="C676" s="35"/>
      <c r="D676" s="195" t="s">
        <v>149</v>
      </c>
      <c r="E676" s="35"/>
      <c r="F676" s="196" t="s">
        <v>1234</v>
      </c>
      <c r="G676" s="35"/>
      <c r="H676" s="35"/>
      <c r="I676" s="166"/>
      <c r="J676" s="166"/>
      <c r="K676" s="35"/>
      <c r="L676" s="35"/>
      <c r="M676" s="36"/>
      <c r="N676" s="197"/>
      <c r="O676" s="198"/>
      <c r="P676" s="70"/>
      <c r="Q676" s="70"/>
      <c r="R676" s="70"/>
      <c r="S676" s="70"/>
      <c r="T676" s="70"/>
      <c r="U676" s="70"/>
      <c r="V676" s="70"/>
      <c r="W676" s="70"/>
      <c r="X676" s="70"/>
      <c r="Y676" s="71"/>
      <c r="Z676" s="33"/>
      <c r="AA676" s="33"/>
      <c r="AB676" s="33"/>
      <c r="AC676" s="33"/>
      <c r="AD676" s="33"/>
      <c r="AE676" s="33"/>
      <c r="AT676" s="14" t="s">
        <v>149</v>
      </c>
      <c r="AU676" s="14" t="s">
        <v>79</v>
      </c>
    </row>
    <row r="677" spans="1:65" s="2" customFormat="1" ht="24.2" customHeight="1">
      <c r="A677" s="33"/>
      <c r="B677" s="34"/>
      <c r="C677" s="180" t="s">
        <v>1236</v>
      </c>
      <c r="D677" s="180" t="s">
        <v>140</v>
      </c>
      <c r="E677" s="181" t="s">
        <v>1237</v>
      </c>
      <c r="F677" s="182" t="s">
        <v>1238</v>
      </c>
      <c r="G677" s="183" t="s">
        <v>143</v>
      </c>
      <c r="H677" s="184">
        <v>1</v>
      </c>
      <c r="I677" s="185"/>
      <c r="J677" s="186"/>
      <c r="K677" s="187">
        <f>ROUND(P677*H677,2)</f>
        <v>0</v>
      </c>
      <c r="L677" s="182" t="s">
        <v>144</v>
      </c>
      <c r="M677" s="188"/>
      <c r="N677" s="189" t="s">
        <v>1</v>
      </c>
      <c r="O677" s="190" t="s">
        <v>42</v>
      </c>
      <c r="P677" s="191">
        <f>I677+J677</f>
        <v>0</v>
      </c>
      <c r="Q677" s="191">
        <f>ROUND(I677*H677,2)</f>
        <v>0</v>
      </c>
      <c r="R677" s="191">
        <f>ROUND(J677*H677,2)</f>
        <v>0</v>
      </c>
      <c r="S677" s="70"/>
      <c r="T677" s="192">
        <f>S677*H677</f>
        <v>0</v>
      </c>
      <c r="U677" s="192">
        <v>0</v>
      </c>
      <c r="V677" s="192">
        <f>U677*H677</f>
        <v>0</v>
      </c>
      <c r="W677" s="192">
        <v>0</v>
      </c>
      <c r="X677" s="192">
        <f>W677*H677</f>
        <v>0</v>
      </c>
      <c r="Y677" s="193" t="s">
        <v>1</v>
      </c>
      <c r="Z677" s="33"/>
      <c r="AA677" s="33"/>
      <c r="AB677" s="33"/>
      <c r="AC677" s="33"/>
      <c r="AD677" s="33"/>
      <c r="AE677" s="33"/>
      <c r="AR677" s="194" t="s">
        <v>152</v>
      </c>
      <c r="AT677" s="194" t="s">
        <v>140</v>
      </c>
      <c r="AU677" s="194" t="s">
        <v>79</v>
      </c>
      <c r="AY677" s="14" t="s">
        <v>146</v>
      </c>
      <c r="BE677" s="114">
        <f>IF(O677="základní",K677,0)</f>
        <v>0</v>
      </c>
      <c r="BF677" s="114">
        <f>IF(O677="snížená",K677,0)</f>
        <v>0</v>
      </c>
      <c r="BG677" s="114">
        <f>IF(O677="zákl. přenesená",K677,0)</f>
        <v>0</v>
      </c>
      <c r="BH677" s="114">
        <f>IF(O677="sníž. přenesená",K677,0)</f>
        <v>0</v>
      </c>
      <c r="BI677" s="114">
        <f>IF(O677="nulová",K677,0)</f>
        <v>0</v>
      </c>
      <c r="BJ677" s="14" t="s">
        <v>87</v>
      </c>
      <c r="BK677" s="114">
        <f>ROUND(P677*H677,2)</f>
        <v>0</v>
      </c>
      <c r="BL677" s="14" t="s">
        <v>152</v>
      </c>
      <c r="BM677" s="194" t="s">
        <v>1239</v>
      </c>
    </row>
    <row r="678" spans="1:65" s="2" customFormat="1" ht="19.5">
      <c r="A678" s="33"/>
      <c r="B678" s="34"/>
      <c r="C678" s="35"/>
      <c r="D678" s="195" t="s">
        <v>149</v>
      </c>
      <c r="E678" s="35"/>
      <c r="F678" s="196" t="s">
        <v>1238</v>
      </c>
      <c r="G678" s="35"/>
      <c r="H678" s="35"/>
      <c r="I678" s="166"/>
      <c r="J678" s="166"/>
      <c r="K678" s="35"/>
      <c r="L678" s="35"/>
      <c r="M678" s="36"/>
      <c r="N678" s="197"/>
      <c r="O678" s="198"/>
      <c r="P678" s="70"/>
      <c r="Q678" s="70"/>
      <c r="R678" s="70"/>
      <c r="S678" s="70"/>
      <c r="T678" s="70"/>
      <c r="U678" s="70"/>
      <c r="V678" s="70"/>
      <c r="W678" s="70"/>
      <c r="X678" s="70"/>
      <c r="Y678" s="71"/>
      <c r="Z678" s="33"/>
      <c r="AA678" s="33"/>
      <c r="AB678" s="33"/>
      <c r="AC678" s="33"/>
      <c r="AD678" s="33"/>
      <c r="AE678" s="33"/>
      <c r="AT678" s="14" t="s">
        <v>149</v>
      </c>
      <c r="AU678" s="14" t="s">
        <v>79</v>
      </c>
    </row>
    <row r="679" spans="1:65" s="2" customFormat="1" ht="24.2" customHeight="1">
      <c r="A679" s="33"/>
      <c r="B679" s="34"/>
      <c r="C679" s="180" t="s">
        <v>1240</v>
      </c>
      <c r="D679" s="180" t="s">
        <v>140</v>
      </c>
      <c r="E679" s="181" t="s">
        <v>1241</v>
      </c>
      <c r="F679" s="182" t="s">
        <v>1242</v>
      </c>
      <c r="G679" s="183" t="s">
        <v>143</v>
      </c>
      <c r="H679" s="184">
        <v>1</v>
      </c>
      <c r="I679" s="185"/>
      <c r="J679" s="186"/>
      <c r="K679" s="187">
        <f>ROUND(P679*H679,2)</f>
        <v>0</v>
      </c>
      <c r="L679" s="182" t="s">
        <v>144</v>
      </c>
      <c r="M679" s="188"/>
      <c r="N679" s="189" t="s">
        <v>1</v>
      </c>
      <c r="O679" s="190" t="s">
        <v>42</v>
      </c>
      <c r="P679" s="191">
        <f>I679+J679</f>
        <v>0</v>
      </c>
      <c r="Q679" s="191">
        <f>ROUND(I679*H679,2)</f>
        <v>0</v>
      </c>
      <c r="R679" s="191">
        <f>ROUND(J679*H679,2)</f>
        <v>0</v>
      </c>
      <c r="S679" s="70"/>
      <c r="T679" s="192">
        <f>S679*H679</f>
        <v>0</v>
      </c>
      <c r="U679" s="192">
        <v>0</v>
      </c>
      <c r="V679" s="192">
        <f>U679*H679</f>
        <v>0</v>
      </c>
      <c r="W679" s="192">
        <v>0</v>
      </c>
      <c r="X679" s="192">
        <f>W679*H679</f>
        <v>0</v>
      </c>
      <c r="Y679" s="193" t="s">
        <v>1</v>
      </c>
      <c r="Z679" s="33"/>
      <c r="AA679" s="33"/>
      <c r="AB679" s="33"/>
      <c r="AC679" s="33"/>
      <c r="AD679" s="33"/>
      <c r="AE679" s="33"/>
      <c r="AR679" s="194" t="s">
        <v>152</v>
      </c>
      <c r="AT679" s="194" t="s">
        <v>140</v>
      </c>
      <c r="AU679" s="194" t="s">
        <v>79</v>
      </c>
      <c r="AY679" s="14" t="s">
        <v>146</v>
      </c>
      <c r="BE679" s="114">
        <f>IF(O679="základní",K679,0)</f>
        <v>0</v>
      </c>
      <c r="BF679" s="114">
        <f>IF(O679="snížená",K679,0)</f>
        <v>0</v>
      </c>
      <c r="BG679" s="114">
        <f>IF(O679="zákl. přenesená",K679,0)</f>
        <v>0</v>
      </c>
      <c r="BH679" s="114">
        <f>IF(O679="sníž. přenesená",K679,0)</f>
        <v>0</v>
      </c>
      <c r="BI679" s="114">
        <f>IF(O679="nulová",K679,0)</f>
        <v>0</v>
      </c>
      <c r="BJ679" s="14" t="s">
        <v>87</v>
      </c>
      <c r="BK679" s="114">
        <f>ROUND(P679*H679,2)</f>
        <v>0</v>
      </c>
      <c r="BL679" s="14" t="s">
        <v>152</v>
      </c>
      <c r="BM679" s="194" t="s">
        <v>1243</v>
      </c>
    </row>
    <row r="680" spans="1:65" s="2" customFormat="1" ht="11.25">
      <c r="A680" s="33"/>
      <c r="B680" s="34"/>
      <c r="C680" s="35"/>
      <c r="D680" s="195" t="s">
        <v>149</v>
      </c>
      <c r="E680" s="35"/>
      <c r="F680" s="196" t="s">
        <v>1242</v>
      </c>
      <c r="G680" s="35"/>
      <c r="H680" s="35"/>
      <c r="I680" s="166"/>
      <c r="J680" s="166"/>
      <c r="K680" s="35"/>
      <c r="L680" s="35"/>
      <c r="M680" s="36"/>
      <c r="N680" s="197"/>
      <c r="O680" s="198"/>
      <c r="P680" s="70"/>
      <c r="Q680" s="70"/>
      <c r="R680" s="70"/>
      <c r="S680" s="70"/>
      <c r="T680" s="70"/>
      <c r="U680" s="70"/>
      <c r="V680" s="70"/>
      <c r="W680" s="70"/>
      <c r="X680" s="70"/>
      <c r="Y680" s="71"/>
      <c r="Z680" s="33"/>
      <c r="AA680" s="33"/>
      <c r="AB680" s="33"/>
      <c r="AC680" s="33"/>
      <c r="AD680" s="33"/>
      <c r="AE680" s="33"/>
      <c r="AT680" s="14" t="s">
        <v>149</v>
      </c>
      <c r="AU680" s="14" t="s">
        <v>79</v>
      </c>
    </row>
    <row r="681" spans="1:65" s="2" customFormat="1" ht="24.2" customHeight="1">
      <c r="A681" s="33"/>
      <c r="B681" s="34"/>
      <c r="C681" s="180" t="s">
        <v>1244</v>
      </c>
      <c r="D681" s="180" t="s">
        <v>140</v>
      </c>
      <c r="E681" s="181" t="s">
        <v>1245</v>
      </c>
      <c r="F681" s="182" t="s">
        <v>1246</v>
      </c>
      <c r="G681" s="183" t="s">
        <v>143</v>
      </c>
      <c r="H681" s="184">
        <v>1</v>
      </c>
      <c r="I681" s="185"/>
      <c r="J681" s="186"/>
      <c r="K681" s="187">
        <f>ROUND(P681*H681,2)</f>
        <v>0</v>
      </c>
      <c r="L681" s="182" t="s">
        <v>144</v>
      </c>
      <c r="M681" s="188"/>
      <c r="N681" s="189" t="s">
        <v>1</v>
      </c>
      <c r="O681" s="190" t="s">
        <v>42</v>
      </c>
      <c r="P681" s="191">
        <f>I681+J681</f>
        <v>0</v>
      </c>
      <c r="Q681" s="191">
        <f>ROUND(I681*H681,2)</f>
        <v>0</v>
      </c>
      <c r="R681" s="191">
        <f>ROUND(J681*H681,2)</f>
        <v>0</v>
      </c>
      <c r="S681" s="70"/>
      <c r="T681" s="192">
        <f>S681*H681</f>
        <v>0</v>
      </c>
      <c r="U681" s="192">
        <v>0</v>
      </c>
      <c r="V681" s="192">
        <f>U681*H681</f>
        <v>0</v>
      </c>
      <c r="W681" s="192">
        <v>0</v>
      </c>
      <c r="X681" s="192">
        <f>W681*H681</f>
        <v>0</v>
      </c>
      <c r="Y681" s="193" t="s">
        <v>1</v>
      </c>
      <c r="Z681" s="33"/>
      <c r="AA681" s="33"/>
      <c r="AB681" s="33"/>
      <c r="AC681" s="33"/>
      <c r="AD681" s="33"/>
      <c r="AE681" s="33"/>
      <c r="AR681" s="194" t="s">
        <v>152</v>
      </c>
      <c r="AT681" s="194" t="s">
        <v>140</v>
      </c>
      <c r="AU681" s="194" t="s">
        <v>79</v>
      </c>
      <c r="AY681" s="14" t="s">
        <v>146</v>
      </c>
      <c r="BE681" s="114">
        <f>IF(O681="základní",K681,0)</f>
        <v>0</v>
      </c>
      <c r="BF681" s="114">
        <f>IF(O681="snížená",K681,0)</f>
        <v>0</v>
      </c>
      <c r="BG681" s="114">
        <f>IF(O681="zákl. přenesená",K681,0)</f>
        <v>0</v>
      </c>
      <c r="BH681" s="114">
        <f>IF(O681="sníž. přenesená",K681,0)</f>
        <v>0</v>
      </c>
      <c r="BI681" s="114">
        <f>IF(O681="nulová",K681,0)</f>
        <v>0</v>
      </c>
      <c r="BJ681" s="14" t="s">
        <v>87</v>
      </c>
      <c r="BK681" s="114">
        <f>ROUND(P681*H681,2)</f>
        <v>0</v>
      </c>
      <c r="BL681" s="14" t="s">
        <v>152</v>
      </c>
      <c r="BM681" s="194" t="s">
        <v>1247</v>
      </c>
    </row>
    <row r="682" spans="1:65" s="2" customFormat="1" ht="11.25">
      <c r="A682" s="33"/>
      <c r="B682" s="34"/>
      <c r="C682" s="35"/>
      <c r="D682" s="195" t="s">
        <v>149</v>
      </c>
      <c r="E682" s="35"/>
      <c r="F682" s="196" t="s">
        <v>1246</v>
      </c>
      <c r="G682" s="35"/>
      <c r="H682" s="35"/>
      <c r="I682" s="166"/>
      <c r="J682" s="166"/>
      <c r="K682" s="35"/>
      <c r="L682" s="35"/>
      <c r="M682" s="36"/>
      <c r="N682" s="197"/>
      <c r="O682" s="198"/>
      <c r="P682" s="70"/>
      <c r="Q682" s="70"/>
      <c r="R682" s="70"/>
      <c r="S682" s="70"/>
      <c r="T682" s="70"/>
      <c r="U682" s="70"/>
      <c r="V682" s="70"/>
      <c r="W682" s="70"/>
      <c r="X682" s="70"/>
      <c r="Y682" s="71"/>
      <c r="Z682" s="33"/>
      <c r="AA682" s="33"/>
      <c r="AB682" s="33"/>
      <c r="AC682" s="33"/>
      <c r="AD682" s="33"/>
      <c r="AE682" s="33"/>
      <c r="AT682" s="14" t="s">
        <v>149</v>
      </c>
      <c r="AU682" s="14" t="s">
        <v>79</v>
      </c>
    </row>
    <row r="683" spans="1:65" s="2" customFormat="1" ht="24.2" customHeight="1">
      <c r="A683" s="33"/>
      <c r="B683" s="34"/>
      <c r="C683" s="180" t="s">
        <v>1248</v>
      </c>
      <c r="D683" s="180" t="s">
        <v>140</v>
      </c>
      <c r="E683" s="181" t="s">
        <v>1249</v>
      </c>
      <c r="F683" s="182" t="s">
        <v>1250</v>
      </c>
      <c r="G683" s="183" t="s">
        <v>143</v>
      </c>
      <c r="H683" s="184">
        <v>1</v>
      </c>
      <c r="I683" s="185"/>
      <c r="J683" s="186"/>
      <c r="K683" s="187">
        <f>ROUND(P683*H683,2)</f>
        <v>0</v>
      </c>
      <c r="L683" s="182" t="s">
        <v>144</v>
      </c>
      <c r="M683" s="188"/>
      <c r="N683" s="189" t="s">
        <v>1</v>
      </c>
      <c r="O683" s="190" t="s">
        <v>42</v>
      </c>
      <c r="P683" s="191">
        <f>I683+J683</f>
        <v>0</v>
      </c>
      <c r="Q683" s="191">
        <f>ROUND(I683*H683,2)</f>
        <v>0</v>
      </c>
      <c r="R683" s="191">
        <f>ROUND(J683*H683,2)</f>
        <v>0</v>
      </c>
      <c r="S683" s="70"/>
      <c r="T683" s="192">
        <f>S683*H683</f>
        <v>0</v>
      </c>
      <c r="U683" s="192">
        <v>0</v>
      </c>
      <c r="V683" s="192">
        <f>U683*H683</f>
        <v>0</v>
      </c>
      <c r="W683" s="192">
        <v>0</v>
      </c>
      <c r="X683" s="192">
        <f>W683*H683</f>
        <v>0</v>
      </c>
      <c r="Y683" s="193" t="s">
        <v>1</v>
      </c>
      <c r="Z683" s="33"/>
      <c r="AA683" s="33"/>
      <c r="AB683" s="33"/>
      <c r="AC683" s="33"/>
      <c r="AD683" s="33"/>
      <c r="AE683" s="33"/>
      <c r="AR683" s="194" t="s">
        <v>152</v>
      </c>
      <c r="AT683" s="194" t="s">
        <v>140</v>
      </c>
      <c r="AU683" s="194" t="s">
        <v>79</v>
      </c>
      <c r="AY683" s="14" t="s">
        <v>146</v>
      </c>
      <c r="BE683" s="114">
        <f>IF(O683="základní",K683,0)</f>
        <v>0</v>
      </c>
      <c r="BF683" s="114">
        <f>IF(O683="snížená",K683,0)</f>
        <v>0</v>
      </c>
      <c r="BG683" s="114">
        <f>IF(O683="zákl. přenesená",K683,0)</f>
        <v>0</v>
      </c>
      <c r="BH683" s="114">
        <f>IF(O683="sníž. přenesená",K683,0)</f>
        <v>0</v>
      </c>
      <c r="BI683" s="114">
        <f>IF(O683="nulová",K683,0)</f>
        <v>0</v>
      </c>
      <c r="BJ683" s="14" t="s">
        <v>87</v>
      </c>
      <c r="BK683" s="114">
        <f>ROUND(P683*H683,2)</f>
        <v>0</v>
      </c>
      <c r="BL683" s="14" t="s">
        <v>152</v>
      </c>
      <c r="BM683" s="194" t="s">
        <v>1251</v>
      </c>
    </row>
    <row r="684" spans="1:65" s="2" customFormat="1" ht="11.25">
      <c r="A684" s="33"/>
      <c r="B684" s="34"/>
      <c r="C684" s="35"/>
      <c r="D684" s="195" t="s">
        <v>149</v>
      </c>
      <c r="E684" s="35"/>
      <c r="F684" s="196" t="s">
        <v>1250</v>
      </c>
      <c r="G684" s="35"/>
      <c r="H684" s="35"/>
      <c r="I684" s="166"/>
      <c r="J684" s="166"/>
      <c r="K684" s="35"/>
      <c r="L684" s="35"/>
      <c r="M684" s="36"/>
      <c r="N684" s="197"/>
      <c r="O684" s="198"/>
      <c r="P684" s="70"/>
      <c r="Q684" s="70"/>
      <c r="R684" s="70"/>
      <c r="S684" s="70"/>
      <c r="T684" s="70"/>
      <c r="U684" s="70"/>
      <c r="V684" s="70"/>
      <c r="W684" s="70"/>
      <c r="X684" s="70"/>
      <c r="Y684" s="71"/>
      <c r="Z684" s="33"/>
      <c r="AA684" s="33"/>
      <c r="AB684" s="33"/>
      <c r="AC684" s="33"/>
      <c r="AD684" s="33"/>
      <c r="AE684" s="33"/>
      <c r="AT684" s="14" t="s">
        <v>149</v>
      </c>
      <c r="AU684" s="14" t="s">
        <v>79</v>
      </c>
    </row>
    <row r="685" spans="1:65" s="2" customFormat="1" ht="24.2" customHeight="1">
      <c r="A685" s="33"/>
      <c r="B685" s="34"/>
      <c r="C685" s="180" t="s">
        <v>1252</v>
      </c>
      <c r="D685" s="180" t="s">
        <v>140</v>
      </c>
      <c r="E685" s="181" t="s">
        <v>1253</v>
      </c>
      <c r="F685" s="182" t="s">
        <v>1254</v>
      </c>
      <c r="G685" s="183" t="s">
        <v>143</v>
      </c>
      <c r="H685" s="184">
        <v>1</v>
      </c>
      <c r="I685" s="185"/>
      <c r="J685" s="186"/>
      <c r="K685" s="187">
        <f>ROUND(P685*H685,2)</f>
        <v>0</v>
      </c>
      <c r="L685" s="182" t="s">
        <v>144</v>
      </c>
      <c r="M685" s="188"/>
      <c r="N685" s="189" t="s">
        <v>1</v>
      </c>
      <c r="O685" s="190" t="s">
        <v>42</v>
      </c>
      <c r="P685" s="191">
        <f>I685+J685</f>
        <v>0</v>
      </c>
      <c r="Q685" s="191">
        <f>ROUND(I685*H685,2)</f>
        <v>0</v>
      </c>
      <c r="R685" s="191">
        <f>ROUND(J685*H685,2)</f>
        <v>0</v>
      </c>
      <c r="S685" s="70"/>
      <c r="T685" s="192">
        <f>S685*H685</f>
        <v>0</v>
      </c>
      <c r="U685" s="192">
        <v>0</v>
      </c>
      <c r="V685" s="192">
        <f>U685*H685</f>
        <v>0</v>
      </c>
      <c r="W685" s="192">
        <v>0</v>
      </c>
      <c r="X685" s="192">
        <f>W685*H685</f>
        <v>0</v>
      </c>
      <c r="Y685" s="193" t="s">
        <v>1</v>
      </c>
      <c r="Z685" s="33"/>
      <c r="AA685" s="33"/>
      <c r="AB685" s="33"/>
      <c r="AC685" s="33"/>
      <c r="AD685" s="33"/>
      <c r="AE685" s="33"/>
      <c r="AR685" s="194" t="s">
        <v>152</v>
      </c>
      <c r="AT685" s="194" t="s">
        <v>140</v>
      </c>
      <c r="AU685" s="194" t="s">
        <v>79</v>
      </c>
      <c r="AY685" s="14" t="s">
        <v>146</v>
      </c>
      <c r="BE685" s="114">
        <f>IF(O685="základní",K685,0)</f>
        <v>0</v>
      </c>
      <c r="BF685" s="114">
        <f>IF(O685="snížená",K685,0)</f>
        <v>0</v>
      </c>
      <c r="BG685" s="114">
        <f>IF(O685="zákl. přenesená",K685,0)</f>
        <v>0</v>
      </c>
      <c r="BH685" s="114">
        <f>IF(O685="sníž. přenesená",K685,0)</f>
        <v>0</v>
      </c>
      <c r="BI685" s="114">
        <f>IF(O685="nulová",K685,0)</f>
        <v>0</v>
      </c>
      <c r="BJ685" s="14" t="s">
        <v>87</v>
      </c>
      <c r="BK685" s="114">
        <f>ROUND(P685*H685,2)</f>
        <v>0</v>
      </c>
      <c r="BL685" s="14" t="s">
        <v>152</v>
      </c>
      <c r="BM685" s="194" t="s">
        <v>1255</v>
      </c>
    </row>
    <row r="686" spans="1:65" s="2" customFormat="1" ht="11.25">
      <c r="A686" s="33"/>
      <c r="B686" s="34"/>
      <c r="C686" s="35"/>
      <c r="D686" s="195" t="s">
        <v>149</v>
      </c>
      <c r="E686" s="35"/>
      <c r="F686" s="196" t="s">
        <v>1254</v>
      </c>
      <c r="G686" s="35"/>
      <c r="H686" s="35"/>
      <c r="I686" s="166"/>
      <c r="J686" s="166"/>
      <c r="K686" s="35"/>
      <c r="L686" s="35"/>
      <c r="M686" s="36"/>
      <c r="N686" s="197"/>
      <c r="O686" s="198"/>
      <c r="P686" s="70"/>
      <c r="Q686" s="70"/>
      <c r="R686" s="70"/>
      <c r="S686" s="70"/>
      <c r="T686" s="70"/>
      <c r="U686" s="70"/>
      <c r="V686" s="70"/>
      <c r="W686" s="70"/>
      <c r="X686" s="70"/>
      <c r="Y686" s="71"/>
      <c r="Z686" s="33"/>
      <c r="AA686" s="33"/>
      <c r="AB686" s="33"/>
      <c r="AC686" s="33"/>
      <c r="AD686" s="33"/>
      <c r="AE686" s="33"/>
      <c r="AT686" s="14" t="s">
        <v>149</v>
      </c>
      <c r="AU686" s="14" t="s">
        <v>79</v>
      </c>
    </row>
    <row r="687" spans="1:65" s="2" customFormat="1" ht="24.2" customHeight="1">
      <c r="A687" s="33"/>
      <c r="B687" s="34"/>
      <c r="C687" s="180" t="s">
        <v>1256</v>
      </c>
      <c r="D687" s="180" t="s">
        <v>140</v>
      </c>
      <c r="E687" s="181" t="s">
        <v>1257</v>
      </c>
      <c r="F687" s="182" t="s">
        <v>1258</v>
      </c>
      <c r="G687" s="183" t="s">
        <v>143</v>
      </c>
      <c r="H687" s="184">
        <v>1</v>
      </c>
      <c r="I687" s="185"/>
      <c r="J687" s="186"/>
      <c r="K687" s="187">
        <f>ROUND(P687*H687,2)</f>
        <v>0</v>
      </c>
      <c r="L687" s="182" t="s">
        <v>144</v>
      </c>
      <c r="M687" s="188"/>
      <c r="N687" s="189" t="s">
        <v>1</v>
      </c>
      <c r="O687" s="190" t="s">
        <v>42</v>
      </c>
      <c r="P687" s="191">
        <f>I687+J687</f>
        <v>0</v>
      </c>
      <c r="Q687" s="191">
        <f>ROUND(I687*H687,2)</f>
        <v>0</v>
      </c>
      <c r="R687" s="191">
        <f>ROUND(J687*H687,2)</f>
        <v>0</v>
      </c>
      <c r="S687" s="70"/>
      <c r="T687" s="192">
        <f>S687*H687</f>
        <v>0</v>
      </c>
      <c r="U687" s="192">
        <v>0</v>
      </c>
      <c r="V687" s="192">
        <f>U687*H687</f>
        <v>0</v>
      </c>
      <c r="W687" s="192">
        <v>0</v>
      </c>
      <c r="X687" s="192">
        <f>W687*H687</f>
        <v>0</v>
      </c>
      <c r="Y687" s="193" t="s">
        <v>1</v>
      </c>
      <c r="Z687" s="33"/>
      <c r="AA687" s="33"/>
      <c r="AB687" s="33"/>
      <c r="AC687" s="33"/>
      <c r="AD687" s="33"/>
      <c r="AE687" s="33"/>
      <c r="AR687" s="194" t="s">
        <v>152</v>
      </c>
      <c r="AT687" s="194" t="s">
        <v>140</v>
      </c>
      <c r="AU687" s="194" t="s">
        <v>79</v>
      </c>
      <c r="AY687" s="14" t="s">
        <v>146</v>
      </c>
      <c r="BE687" s="114">
        <f>IF(O687="základní",K687,0)</f>
        <v>0</v>
      </c>
      <c r="BF687" s="114">
        <f>IF(O687="snížená",K687,0)</f>
        <v>0</v>
      </c>
      <c r="BG687" s="114">
        <f>IF(O687="zákl. přenesená",K687,0)</f>
        <v>0</v>
      </c>
      <c r="BH687" s="114">
        <f>IF(O687="sníž. přenesená",K687,0)</f>
        <v>0</v>
      </c>
      <c r="BI687" s="114">
        <f>IF(O687="nulová",K687,0)</f>
        <v>0</v>
      </c>
      <c r="BJ687" s="14" t="s">
        <v>87</v>
      </c>
      <c r="BK687" s="114">
        <f>ROUND(P687*H687,2)</f>
        <v>0</v>
      </c>
      <c r="BL687" s="14" t="s">
        <v>152</v>
      </c>
      <c r="BM687" s="194" t="s">
        <v>1259</v>
      </c>
    </row>
    <row r="688" spans="1:65" s="2" customFormat="1" ht="11.25">
      <c r="A688" s="33"/>
      <c r="B688" s="34"/>
      <c r="C688" s="35"/>
      <c r="D688" s="195" t="s">
        <v>149</v>
      </c>
      <c r="E688" s="35"/>
      <c r="F688" s="196" t="s">
        <v>1258</v>
      </c>
      <c r="G688" s="35"/>
      <c r="H688" s="35"/>
      <c r="I688" s="166"/>
      <c r="J688" s="166"/>
      <c r="K688" s="35"/>
      <c r="L688" s="35"/>
      <c r="M688" s="36"/>
      <c r="N688" s="197"/>
      <c r="O688" s="198"/>
      <c r="P688" s="70"/>
      <c r="Q688" s="70"/>
      <c r="R688" s="70"/>
      <c r="S688" s="70"/>
      <c r="T688" s="70"/>
      <c r="U688" s="70"/>
      <c r="V688" s="70"/>
      <c r="W688" s="70"/>
      <c r="X688" s="70"/>
      <c r="Y688" s="71"/>
      <c r="Z688" s="33"/>
      <c r="AA688" s="33"/>
      <c r="AB688" s="33"/>
      <c r="AC688" s="33"/>
      <c r="AD688" s="33"/>
      <c r="AE688" s="33"/>
      <c r="AT688" s="14" t="s">
        <v>149</v>
      </c>
      <c r="AU688" s="14" t="s">
        <v>79</v>
      </c>
    </row>
    <row r="689" spans="1:65" s="2" customFormat="1" ht="24.2" customHeight="1">
      <c r="A689" s="33"/>
      <c r="B689" s="34"/>
      <c r="C689" s="180" t="s">
        <v>1260</v>
      </c>
      <c r="D689" s="180" t="s">
        <v>140</v>
      </c>
      <c r="E689" s="181" t="s">
        <v>1261</v>
      </c>
      <c r="F689" s="182" t="s">
        <v>1262</v>
      </c>
      <c r="G689" s="183" t="s">
        <v>143</v>
      </c>
      <c r="H689" s="184">
        <v>1</v>
      </c>
      <c r="I689" s="185"/>
      <c r="J689" s="186"/>
      <c r="K689" s="187">
        <f>ROUND(P689*H689,2)</f>
        <v>0</v>
      </c>
      <c r="L689" s="182" t="s">
        <v>144</v>
      </c>
      <c r="M689" s="188"/>
      <c r="N689" s="189" t="s">
        <v>1</v>
      </c>
      <c r="O689" s="190" t="s">
        <v>42</v>
      </c>
      <c r="P689" s="191">
        <f>I689+J689</f>
        <v>0</v>
      </c>
      <c r="Q689" s="191">
        <f>ROUND(I689*H689,2)</f>
        <v>0</v>
      </c>
      <c r="R689" s="191">
        <f>ROUND(J689*H689,2)</f>
        <v>0</v>
      </c>
      <c r="S689" s="70"/>
      <c r="T689" s="192">
        <f>S689*H689</f>
        <v>0</v>
      </c>
      <c r="U689" s="192">
        <v>0</v>
      </c>
      <c r="V689" s="192">
        <f>U689*H689</f>
        <v>0</v>
      </c>
      <c r="W689" s="192">
        <v>0</v>
      </c>
      <c r="X689" s="192">
        <f>W689*H689</f>
        <v>0</v>
      </c>
      <c r="Y689" s="193" t="s">
        <v>1</v>
      </c>
      <c r="Z689" s="33"/>
      <c r="AA689" s="33"/>
      <c r="AB689" s="33"/>
      <c r="AC689" s="33"/>
      <c r="AD689" s="33"/>
      <c r="AE689" s="33"/>
      <c r="AR689" s="194" t="s">
        <v>152</v>
      </c>
      <c r="AT689" s="194" t="s">
        <v>140</v>
      </c>
      <c r="AU689" s="194" t="s">
        <v>79</v>
      </c>
      <c r="AY689" s="14" t="s">
        <v>146</v>
      </c>
      <c r="BE689" s="114">
        <f>IF(O689="základní",K689,0)</f>
        <v>0</v>
      </c>
      <c r="BF689" s="114">
        <f>IF(O689="snížená",K689,0)</f>
        <v>0</v>
      </c>
      <c r="BG689" s="114">
        <f>IF(O689="zákl. přenesená",K689,0)</f>
        <v>0</v>
      </c>
      <c r="BH689" s="114">
        <f>IF(O689="sníž. přenesená",K689,0)</f>
        <v>0</v>
      </c>
      <c r="BI689" s="114">
        <f>IF(O689="nulová",K689,0)</f>
        <v>0</v>
      </c>
      <c r="BJ689" s="14" t="s">
        <v>87</v>
      </c>
      <c r="BK689" s="114">
        <f>ROUND(P689*H689,2)</f>
        <v>0</v>
      </c>
      <c r="BL689" s="14" t="s">
        <v>152</v>
      </c>
      <c r="BM689" s="194" t="s">
        <v>1263</v>
      </c>
    </row>
    <row r="690" spans="1:65" s="2" customFormat="1" ht="11.25">
      <c r="A690" s="33"/>
      <c r="B690" s="34"/>
      <c r="C690" s="35"/>
      <c r="D690" s="195" t="s">
        <v>149</v>
      </c>
      <c r="E690" s="35"/>
      <c r="F690" s="196" t="s">
        <v>1262</v>
      </c>
      <c r="G690" s="35"/>
      <c r="H690" s="35"/>
      <c r="I690" s="166"/>
      <c r="J690" s="166"/>
      <c r="K690" s="35"/>
      <c r="L690" s="35"/>
      <c r="M690" s="36"/>
      <c r="N690" s="197"/>
      <c r="O690" s="198"/>
      <c r="P690" s="70"/>
      <c r="Q690" s="70"/>
      <c r="R690" s="70"/>
      <c r="S690" s="70"/>
      <c r="T690" s="70"/>
      <c r="U690" s="70"/>
      <c r="V690" s="70"/>
      <c r="W690" s="70"/>
      <c r="X690" s="70"/>
      <c r="Y690" s="71"/>
      <c r="Z690" s="33"/>
      <c r="AA690" s="33"/>
      <c r="AB690" s="33"/>
      <c r="AC690" s="33"/>
      <c r="AD690" s="33"/>
      <c r="AE690" s="33"/>
      <c r="AT690" s="14" t="s">
        <v>149</v>
      </c>
      <c r="AU690" s="14" t="s">
        <v>79</v>
      </c>
    </row>
    <row r="691" spans="1:65" s="2" customFormat="1" ht="24.2" customHeight="1">
      <c r="A691" s="33"/>
      <c r="B691" s="34"/>
      <c r="C691" s="180" t="s">
        <v>1264</v>
      </c>
      <c r="D691" s="180" t="s">
        <v>140</v>
      </c>
      <c r="E691" s="181" t="s">
        <v>1265</v>
      </c>
      <c r="F691" s="182" t="s">
        <v>1266</v>
      </c>
      <c r="G691" s="183" t="s">
        <v>143</v>
      </c>
      <c r="H691" s="184">
        <v>1</v>
      </c>
      <c r="I691" s="185"/>
      <c r="J691" s="186"/>
      <c r="K691" s="187">
        <f>ROUND(P691*H691,2)</f>
        <v>0</v>
      </c>
      <c r="L691" s="182" t="s">
        <v>144</v>
      </c>
      <c r="M691" s="188"/>
      <c r="N691" s="189" t="s">
        <v>1</v>
      </c>
      <c r="O691" s="190" t="s">
        <v>42</v>
      </c>
      <c r="P691" s="191">
        <f>I691+J691</f>
        <v>0</v>
      </c>
      <c r="Q691" s="191">
        <f>ROUND(I691*H691,2)</f>
        <v>0</v>
      </c>
      <c r="R691" s="191">
        <f>ROUND(J691*H691,2)</f>
        <v>0</v>
      </c>
      <c r="S691" s="70"/>
      <c r="T691" s="192">
        <f>S691*H691</f>
        <v>0</v>
      </c>
      <c r="U691" s="192">
        <v>0</v>
      </c>
      <c r="V691" s="192">
        <f>U691*H691</f>
        <v>0</v>
      </c>
      <c r="W691" s="192">
        <v>0</v>
      </c>
      <c r="X691" s="192">
        <f>W691*H691</f>
        <v>0</v>
      </c>
      <c r="Y691" s="193" t="s">
        <v>1</v>
      </c>
      <c r="Z691" s="33"/>
      <c r="AA691" s="33"/>
      <c r="AB691" s="33"/>
      <c r="AC691" s="33"/>
      <c r="AD691" s="33"/>
      <c r="AE691" s="33"/>
      <c r="AR691" s="194" t="s">
        <v>152</v>
      </c>
      <c r="AT691" s="194" t="s">
        <v>140</v>
      </c>
      <c r="AU691" s="194" t="s">
        <v>79</v>
      </c>
      <c r="AY691" s="14" t="s">
        <v>146</v>
      </c>
      <c r="BE691" s="114">
        <f>IF(O691="základní",K691,0)</f>
        <v>0</v>
      </c>
      <c r="BF691" s="114">
        <f>IF(O691="snížená",K691,0)</f>
        <v>0</v>
      </c>
      <c r="BG691" s="114">
        <f>IF(O691="zákl. přenesená",K691,0)</f>
        <v>0</v>
      </c>
      <c r="BH691" s="114">
        <f>IF(O691="sníž. přenesená",K691,0)</f>
        <v>0</v>
      </c>
      <c r="BI691" s="114">
        <f>IF(O691="nulová",K691,0)</f>
        <v>0</v>
      </c>
      <c r="BJ691" s="14" t="s">
        <v>87</v>
      </c>
      <c r="BK691" s="114">
        <f>ROUND(P691*H691,2)</f>
        <v>0</v>
      </c>
      <c r="BL691" s="14" t="s">
        <v>152</v>
      </c>
      <c r="BM691" s="194" t="s">
        <v>1267</v>
      </c>
    </row>
    <row r="692" spans="1:65" s="2" customFormat="1" ht="11.25">
      <c r="A692" s="33"/>
      <c r="B692" s="34"/>
      <c r="C692" s="35"/>
      <c r="D692" s="195" t="s">
        <v>149</v>
      </c>
      <c r="E692" s="35"/>
      <c r="F692" s="196" t="s">
        <v>1266</v>
      </c>
      <c r="G692" s="35"/>
      <c r="H692" s="35"/>
      <c r="I692" s="166"/>
      <c r="J692" s="166"/>
      <c r="K692" s="35"/>
      <c r="L692" s="35"/>
      <c r="M692" s="36"/>
      <c r="N692" s="197"/>
      <c r="O692" s="198"/>
      <c r="P692" s="70"/>
      <c r="Q692" s="70"/>
      <c r="R692" s="70"/>
      <c r="S692" s="70"/>
      <c r="T692" s="70"/>
      <c r="U692" s="70"/>
      <c r="V692" s="70"/>
      <c r="W692" s="70"/>
      <c r="X692" s="70"/>
      <c r="Y692" s="71"/>
      <c r="Z692" s="33"/>
      <c r="AA692" s="33"/>
      <c r="AB692" s="33"/>
      <c r="AC692" s="33"/>
      <c r="AD692" s="33"/>
      <c r="AE692" s="33"/>
      <c r="AT692" s="14" t="s">
        <v>149</v>
      </c>
      <c r="AU692" s="14" t="s">
        <v>79</v>
      </c>
    </row>
    <row r="693" spans="1:65" s="2" customFormat="1" ht="24.2" customHeight="1">
      <c r="A693" s="33"/>
      <c r="B693" s="34"/>
      <c r="C693" s="180" t="s">
        <v>1268</v>
      </c>
      <c r="D693" s="180" t="s">
        <v>140</v>
      </c>
      <c r="E693" s="181" t="s">
        <v>1269</v>
      </c>
      <c r="F693" s="182" t="s">
        <v>1270</v>
      </c>
      <c r="G693" s="183" t="s">
        <v>143</v>
      </c>
      <c r="H693" s="184">
        <v>1</v>
      </c>
      <c r="I693" s="185"/>
      <c r="J693" s="186"/>
      <c r="K693" s="187">
        <f>ROUND(P693*H693,2)</f>
        <v>0</v>
      </c>
      <c r="L693" s="182" t="s">
        <v>144</v>
      </c>
      <c r="M693" s="188"/>
      <c r="N693" s="189" t="s">
        <v>1</v>
      </c>
      <c r="O693" s="190" t="s">
        <v>42</v>
      </c>
      <c r="P693" s="191">
        <f>I693+J693</f>
        <v>0</v>
      </c>
      <c r="Q693" s="191">
        <f>ROUND(I693*H693,2)</f>
        <v>0</v>
      </c>
      <c r="R693" s="191">
        <f>ROUND(J693*H693,2)</f>
        <v>0</v>
      </c>
      <c r="S693" s="70"/>
      <c r="T693" s="192">
        <f>S693*H693</f>
        <v>0</v>
      </c>
      <c r="U693" s="192">
        <v>0</v>
      </c>
      <c r="V693" s="192">
        <f>U693*H693</f>
        <v>0</v>
      </c>
      <c r="W693" s="192">
        <v>0</v>
      </c>
      <c r="X693" s="192">
        <f>W693*H693</f>
        <v>0</v>
      </c>
      <c r="Y693" s="193" t="s">
        <v>1</v>
      </c>
      <c r="Z693" s="33"/>
      <c r="AA693" s="33"/>
      <c r="AB693" s="33"/>
      <c r="AC693" s="33"/>
      <c r="AD693" s="33"/>
      <c r="AE693" s="33"/>
      <c r="AR693" s="194" t="s">
        <v>152</v>
      </c>
      <c r="AT693" s="194" t="s">
        <v>140</v>
      </c>
      <c r="AU693" s="194" t="s">
        <v>79</v>
      </c>
      <c r="AY693" s="14" t="s">
        <v>146</v>
      </c>
      <c r="BE693" s="114">
        <f>IF(O693="základní",K693,0)</f>
        <v>0</v>
      </c>
      <c r="BF693" s="114">
        <f>IF(O693="snížená",K693,0)</f>
        <v>0</v>
      </c>
      <c r="BG693" s="114">
        <f>IF(O693="zákl. přenesená",K693,0)</f>
        <v>0</v>
      </c>
      <c r="BH693" s="114">
        <f>IF(O693="sníž. přenesená",K693,0)</f>
        <v>0</v>
      </c>
      <c r="BI693" s="114">
        <f>IF(O693="nulová",K693,0)</f>
        <v>0</v>
      </c>
      <c r="BJ693" s="14" t="s">
        <v>87</v>
      </c>
      <c r="BK693" s="114">
        <f>ROUND(P693*H693,2)</f>
        <v>0</v>
      </c>
      <c r="BL693" s="14" t="s">
        <v>152</v>
      </c>
      <c r="BM693" s="194" t="s">
        <v>1271</v>
      </c>
    </row>
    <row r="694" spans="1:65" s="2" customFormat="1" ht="11.25">
      <c r="A694" s="33"/>
      <c r="B694" s="34"/>
      <c r="C694" s="35"/>
      <c r="D694" s="195" t="s">
        <v>149</v>
      </c>
      <c r="E694" s="35"/>
      <c r="F694" s="196" t="s">
        <v>1270</v>
      </c>
      <c r="G694" s="35"/>
      <c r="H694" s="35"/>
      <c r="I694" s="166"/>
      <c r="J694" s="166"/>
      <c r="K694" s="35"/>
      <c r="L694" s="35"/>
      <c r="M694" s="36"/>
      <c r="N694" s="197"/>
      <c r="O694" s="198"/>
      <c r="P694" s="70"/>
      <c r="Q694" s="70"/>
      <c r="R694" s="70"/>
      <c r="S694" s="70"/>
      <c r="T694" s="70"/>
      <c r="U694" s="70"/>
      <c r="V694" s="70"/>
      <c r="W694" s="70"/>
      <c r="X694" s="70"/>
      <c r="Y694" s="71"/>
      <c r="Z694" s="33"/>
      <c r="AA694" s="33"/>
      <c r="AB694" s="33"/>
      <c r="AC694" s="33"/>
      <c r="AD694" s="33"/>
      <c r="AE694" s="33"/>
      <c r="AT694" s="14" t="s">
        <v>149</v>
      </c>
      <c r="AU694" s="14" t="s">
        <v>79</v>
      </c>
    </row>
    <row r="695" spans="1:65" s="2" customFormat="1" ht="24.2" customHeight="1">
      <c r="A695" s="33"/>
      <c r="B695" s="34"/>
      <c r="C695" s="180" t="s">
        <v>1272</v>
      </c>
      <c r="D695" s="180" t="s">
        <v>140</v>
      </c>
      <c r="E695" s="181" t="s">
        <v>1273</v>
      </c>
      <c r="F695" s="182" t="s">
        <v>1274</v>
      </c>
      <c r="G695" s="183" t="s">
        <v>143</v>
      </c>
      <c r="H695" s="184">
        <v>1</v>
      </c>
      <c r="I695" s="185"/>
      <c r="J695" s="186"/>
      <c r="K695" s="187">
        <f>ROUND(P695*H695,2)</f>
        <v>0</v>
      </c>
      <c r="L695" s="182" t="s">
        <v>144</v>
      </c>
      <c r="M695" s="188"/>
      <c r="N695" s="189" t="s">
        <v>1</v>
      </c>
      <c r="O695" s="190" t="s">
        <v>42</v>
      </c>
      <c r="P695" s="191">
        <f>I695+J695</f>
        <v>0</v>
      </c>
      <c r="Q695" s="191">
        <f>ROUND(I695*H695,2)</f>
        <v>0</v>
      </c>
      <c r="R695" s="191">
        <f>ROUND(J695*H695,2)</f>
        <v>0</v>
      </c>
      <c r="S695" s="70"/>
      <c r="T695" s="192">
        <f>S695*H695</f>
        <v>0</v>
      </c>
      <c r="U695" s="192">
        <v>0</v>
      </c>
      <c r="V695" s="192">
        <f>U695*H695</f>
        <v>0</v>
      </c>
      <c r="W695" s="192">
        <v>0</v>
      </c>
      <c r="X695" s="192">
        <f>W695*H695</f>
        <v>0</v>
      </c>
      <c r="Y695" s="193" t="s">
        <v>1</v>
      </c>
      <c r="Z695" s="33"/>
      <c r="AA695" s="33"/>
      <c r="AB695" s="33"/>
      <c r="AC695" s="33"/>
      <c r="AD695" s="33"/>
      <c r="AE695" s="33"/>
      <c r="AR695" s="194" t="s">
        <v>152</v>
      </c>
      <c r="AT695" s="194" t="s">
        <v>140</v>
      </c>
      <c r="AU695" s="194" t="s">
        <v>79</v>
      </c>
      <c r="AY695" s="14" t="s">
        <v>146</v>
      </c>
      <c r="BE695" s="114">
        <f>IF(O695="základní",K695,0)</f>
        <v>0</v>
      </c>
      <c r="BF695" s="114">
        <f>IF(O695="snížená",K695,0)</f>
        <v>0</v>
      </c>
      <c r="BG695" s="114">
        <f>IF(O695="zákl. přenesená",K695,0)</f>
        <v>0</v>
      </c>
      <c r="BH695" s="114">
        <f>IF(O695="sníž. přenesená",K695,0)</f>
        <v>0</v>
      </c>
      <c r="BI695" s="114">
        <f>IF(O695="nulová",K695,0)</f>
        <v>0</v>
      </c>
      <c r="BJ695" s="14" t="s">
        <v>87</v>
      </c>
      <c r="BK695" s="114">
        <f>ROUND(P695*H695,2)</f>
        <v>0</v>
      </c>
      <c r="BL695" s="14" t="s">
        <v>152</v>
      </c>
      <c r="BM695" s="194" t="s">
        <v>1275</v>
      </c>
    </row>
    <row r="696" spans="1:65" s="2" customFormat="1" ht="11.25">
      <c r="A696" s="33"/>
      <c r="B696" s="34"/>
      <c r="C696" s="35"/>
      <c r="D696" s="195" t="s">
        <v>149</v>
      </c>
      <c r="E696" s="35"/>
      <c r="F696" s="196" t="s">
        <v>1274</v>
      </c>
      <c r="G696" s="35"/>
      <c r="H696" s="35"/>
      <c r="I696" s="166"/>
      <c r="J696" s="166"/>
      <c r="K696" s="35"/>
      <c r="L696" s="35"/>
      <c r="M696" s="36"/>
      <c r="N696" s="197"/>
      <c r="O696" s="198"/>
      <c r="P696" s="70"/>
      <c r="Q696" s="70"/>
      <c r="R696" s="70"/>
      <c r="S696" s="70"/>
      <c r="T696" s="70"/>
      <c r="U696" s="70"/>
      <c r="V696" s="70"/>
      <c r="W696" s="70"/>
      <c r="X696" s="70"/>
      <c r="Y696" s="71"/>
      <c r="Z696" s="33"/>
      <c r="AA696" s="33"/>
      <c r="AB696" s="33"/>
      <c r="AC696" s="33"/>
      <c r="AD696" s="33"/>
      <c r="AE696" s="33"/>
      <c r="AT696" s="14" t="s">
        <v>149</v>
      </c>
      <c r="AU696" s="14" t="s">
        <v>79</v>
      </c>
    </row>
    <row r="697" spans="1:65" s="2" customFormat="1" ht="24.2" customHeight="1">
      <c r="A697" s="33"/>
      <c r="B697" s="34"/>
      <c r="C697" s="180" t="s">
        <v>1276</v>
      </c>
      <c r="D697" s="180" t="s">
        <v>140</v>
      </c>
      <c r="E697" s="181" t="s">
        <v>1277</v>
      </c>
      <c r="F697" s="182" t="s">
        <v>1278</v>
      </c>
      <c r="G697" s="183" t="s">
        <v>143</v>
      </c>
      <c r="H697" s="184">
        <v>1</v>
      </c>
      <c r="I697" s="185"/>
      <c r="J697" s="186"/>
      <c r="K697" s="187">
        <f>ROUND(P697*H697,2)</f>
        <v>0</v>
      </c>
      <c r="L697" s="182" t="s">
        <v>144</v>
      </c>
      <c r="M697" s="188"/>
      <c r="N697" s="189" t="s">
        <v>1</v>
      </c>
      <c r="O697" s="190" t="s">
        <v>42</v>
      </c>
      <c r="P697" s="191">
        <f>I697+J697</f>
        <v>0</v>
      </c>
      <c r="Q697" s="191">
        <f>ROUND(I697*H697,2)</f>
        <v>0</v>
      </c>
      <c r="R697" s="191">
        <f>ROUND(J697*H697,2)</f>
        <v>0</v>
      </c>
      <c r="S697" s="70"/>
      <c r="T697" s="192">
        <f>S697*H697</f>
        <v>0</v>
      </c>
      <c r="U697" s="192">
        <v>0</v>
      </c>
      <c r="V697" s="192">
        <f>U697*H697</f>
        <v>0</v>
      </c>
      <c r="W697" s="192">
        <v>0</v>
      </c>
      <c r="X697" s="192">
        <f>W697*H697</f>
        <v>0</v>
      </c>
      <c r="Y697" s="193" t="s">
        <v>1</v>
      </c>
      <c r="Z697" s="33"/>
      <c r="AA697" s="33"/>
      <c r="AB697" s="33"/>
      <c r="AC697" s="33"/>
      <c r="AD697" s="33"/>
      <c r="AE697" s="33"/>
      <c r="AR697" s="194" t="s">
        <v>152</v>
      </c>
      <c r="AT697" s="194" t="s">
        <v>140</v>
      </c>
      <c r="AU697" s="194" t="s">
        <v>79</v>
      </c>
      <c r="AY697" s="14" t="s">
        <v>146</v>
      </c>
      <c r="BE697" s="114">
        <f>IF(O697="základní",K697,0)</f>
        <v>0</v>
      </c>
      <c r="BF697" s="114">
        <f>IF(O697="snížená",K697,0)</f>
        <v>0</v>
      </c>
      <c r="BG697" s="114">
        <f>IF(O697="zákl. přenesená",K697,0)</f>
        <v>0</v>
      </c>
      <c r="BH697" s="114">
        <f>IF(O697="sníž. přenesená",K697,0)</f>
        <v>0</v>
      </c>
      <c r="BI697" s="114">
        <f>IF(O697="nulová",K697,0)</f>
        <v>0</v>
      </c>
      <c r="BJ697" s="14" t="s">
        <v>87</v>
      </c>
      <c r="BK697" s="114">
        <f>ROUND(P697*H697,2)</f>
        <v>0</v>
      </c>
      <c r="BL697" s="14" t="s">
        <v>152</v>
      </c>
      <c r="BM697" s="194" t="s">
        <v>1279</v>
      </c>
    </row>
    <row r="698" spans="1:65" s="2" customFormat="1" ht="11.25">
      <c r="A698" s="33"/>
      <c r="B698" s="34"/>
      <c r="C698" s="35"/>
      <c r="D698" s="195" t="s">
        <v>149</v>
      </c>
      <c r="E698" s="35"/>
      <c r="F698" s="196" t="s">
        <v>1278</v>
      </c>
      <c r="G698" s="35"/>
      <c r="H698" s="35"/>
      <c r="I698" s="166"/>
      <c r="J698" s="166"/>
      <c r="K698" s="35"/>
      <c r="L698" s="35"/>
      <c r="M698" s="36"/>
      <c r="N698" s="197"/>
      <c r="O698" s="198"/>
      <c r="P698" s="70"/>
      <c r="Q698" s="70"/>
      <c r="R698" s="70"/>
      <c r="S698" s="70"/>
      <c r="T698" s="70"/>
      <c r="U698" s="70"/>
      <c r="V698" s="70"/>
      <c r="W698" s="70"/>
      <c r="X698" s="70"/>
      <c r="Y698" s="71"/>
      <c r="Z698" s="33"/>
      <c r="AA698" s="33"/>
      <c r="AB698" s="33"/>
      <c r="AC698" s="33"/>
      <c r="AD698" s="33"/>
      <c r="AE698" s="33"/>
      <c r="AT698" s="14" t="s">
        <v>149</v>
      </c>
      <c r="AU698" s="14" t="s">
        <v>79</v>
      </c>
    </row>
    <row r="699" spans="1:65" s="2" customFormat="1" ht="24.2" customHeight="1">
      <c r="A699" s="33"/>
      <c r="B699" s="34"/>
      <c r="C699" s="180" t="s">
        <v>1280</v>
      </c>
      <c r="D699" s="180" t="s">
        <v>140</v>
      </c>
      <c r="E699" s="181" t="s">
        <v>1281</v>
      </c>
      <c r="F699" s="182" t="s">
        <v>1282</v>
      </c>
      <c r="G699" s="183" t="s">
        <v>143</v>
      </c>
      <c r="H699" s="184">
        <v>1</v>
      </c>
      <c r="I699" s="185"/>
      <c r="J699" s="186"/>
      <c r="K699" s="187">
        <f>ROUND(P699*H699,2)</f>
        <v>0</v>
      </c>
      <c r="L699" s="182" t="s">
        <v>144</v>
      </c>
      <c r="M699" s="188"/>
      <c r="N699" s="189" t="s">
        <v>1</v>
      </c>
      <c r="O699" s="190" t="s">
        <v>42</v>
      </c>
      <c r="P699" s="191">
        <f>I699+J699</f>
        <v>0</v>
      </c>
      <c r="Q699" s="191">
        <f>ROUND(I699*H699,2)</f>
        <v>0</v>
      </c>
      <c r="R699" s="191">
        <f>ROUND(J699*H699,2)</f>
        <v>0</v>
      </c>
      <c r="S699" s="70"/>
      <c r="T699" s="192">
        <f>S699*H699</f>
        <v>0</v>
      </c>
      <c r="U699" s="192">
        <v>0</v>
      </c>
      <c r="V699" s="192">
        <f>U699*H699</f>
        <v>0</v>
      </c>
      <c r="W699" s="192">
        <v>0</v>
      </c>
      <c r="X699" s="192">
        <f>W699*H699</f>
        <v>0</v>
      </c>
      <c r="Y699" s="193" t="s">
        <v>1</v>
      </c>
      <c r="Z699" s="33"/>
      <c r="AA699" s="33"/>
      <c r="AB699" s="33"/>
      <c r="AC699" s="33"/>
      <c r="AD699" s="33"/>
      <c r="AE699" s="33"/>
      <c r="AR699" s="194" t="s">
        <v>152</v>
      </c>
      <c r="AT699" s="194" t="s">
        <v>140</v>
      </c>
      <c r="AU699" s="194" t="s">
        <v>79</v>
      </c>
      <c r="AY699" s="14" t="s">
        <v>146</v>
      </c>
      <c r="BE699" s="114">
        <f>IF(O699="základní",K699,0)</f>
        <v>0</v>
      </c>
      <c r="BF699" s="114">
        <f>IF(O699="snížená",K699,0)</f>
        <v>0</v>
      </c>
      <c r="BG699" s="114">
        <f>IF(O699="zákl. přenesená",K699,0)</f>
        <v>0</v>
      </c>
      <c r="BH699" s="114">
        <f>IF(O699="sníž. přenesená",K699,0)</f>
        <v>0</v>
      </c>
      <c r="BI699" s="114">
        <f>IF(O699="nulová",K699,0)</f>
        <v>0</v>
      </c>
      <c r="BJ699" s="14" t="s">
        <v>87</v>
      </c>
      <c r="BK699" s="114">
        <f>ROUND(P699*H699,2)</f>
        <v>0</v>
      </c>
      <c r="BL699" s="14" t="s">
        <v>152</v>
      </c>
      <c r="BM699" s="194" t="s">
        <v>1283</v>
      </c>
    </row>
    <row r="700" spans="1:65" s="2" customFormat="1" ht="11.25">
      <c r="A700" s="33"/>
      <c r="B700" s="34"/>
      <c r="C700" s="35"/>
      <c r="D700" s="195" t="s">
        <v>149</v>
      </c>
      <c r="E700" s="35"/>
      <c r="F700" s="196" t="s">
        <v>1282</v>
      </c>
      <c r="G700" s="35"/>
      <c r="H700" s="35"/>
      <c r="I700" s="166"/>
      <c r="J700" s="166"/>
      <c r="K700" s="35"/>
      <c r="L700" s="35"/>
      <c r="M700" s="36"/>
      <c r="N700" s="197"/>
      <c r="O700" s="198"/>
      <c r="P700" s="70"/>
      <c r="Q700" s="70"/>
      <c r="R700" s="70"/>
      <c r="S700" s="70"/>
      <c r="T700" s="70"/>
      <c r="U700" s="70"/>
      <c r="V700" s="70"/>
      <c r="W700" s="70"/>
      <c r="X700" s="70"/>
      <c r="Y700" s="71"/>
      <c r="Z700" s="33"/>
      <c r="AA700" s="33"/>
      <c r="AB700" s="33"/>
      <c r="AC700" s="33"/>
      <c r="AD700" s="33"/>
      <c r="AE700" s="33"/>
      <c r="AT700" s="14" t="s">
        <v>149</v>
      </c>
      <c r="AU700" s="14" t="s">
        <v>79</v>
      </c>
    </row>
    <row r="701" spans="1:65" s="2" customFormat="1" ht="24.2" customHeight="1">
      <c r="A701" s="33"/>
      <c r="B701" s="34"/>
      <c r="C701" s="180" t="s">
        <v>1284</v>
      </c>
      <c r="D701" s="180" t="s">
        <v>140</v>
      </c>
      <c r="E701" s="181" t="s">
        <v>1285</v>
      </c>
      <c r="F701" s="182" t="s">
        <v>1286</v>
      </c>
      <c r="G701" s="183" t="s">
        <v>143</v>
      </c>
      <c r="H701" s="184">
        <v>1</v>
      </c>
      <c r="I701" s="185"/>
      <c r="J701" s="186"/>
      <c r="K701" s="187">
        <f>ROUND(P701*H701,2)</f>
        <v>0</v>
      </c>
      <c r="L701" s="182" t="s">
        <v>144</v>
      </c>
      <c r="M701" s="188"/>
      <c r="N701" s="189" t="s">
        <v>1</v>
      </c>
      <c r="O701" s="190" t="s">
        <v>42</v>
      </c>
      <c r="P701" s="191">
        <f>I701+J701</f>
        <v>0</v>
      </c>
      <c r="Q701" s="191">
        <f>ROUND(I701*H701,2)</f>
        <v>0</v>
      </c>
      <c r="R701" s="191">
        <f>ROUND(J701*H701,2)</f>
        <v>0</v>
      </c>
      <c r="S701" s="70"/>
      <c r="T701" s="192">
        <f>S701*H701</f>
        <v>0</v>
      </c>
      <c r="U701" s="192">
        <v>0</v>
      </c>
      <c r="V701" s="192">
        <f>U701*H701</f>
        <v>0</v>
      </c>
      <c r="W701" s="192">
        <v>0</v>
      </c>
      <c r="X701" s="192">
        <f>W701*H701</f>
        <v>0</v>
      </c>
      <c r="Y701" s="193" t="s">
        <v>1</v>
      </c>
      <c r="Z701" s="33"/>
      <c r="AA701" s="33"/>
      <c r="AB701" s="33"/>
      <c r="AC701" s="33"/>
      <c r="AD701" s="33"/>
      <c r="AE701" s="33"/>
      <c r="AR701" s="194" t="s">
        <v>152</v>
      </c>
      <c r="AT701" s="194" t="s">
        <v>140</v>
      </c>
      <c r="AU701" s="194" t="s">
        <v>79</v>
      </c>
      <c r="AY701" s="14" t="s">
        <v>146</v>
      </c>
      <c r="BE701" s="114">
        <f>IF(O701="základní",K701,0)</f>
        <v>0</v>
      </c>
      <c r="BF701" s="114">
        <f>IF(O701="snížená",K701,0)</f>
        <v>0</v>
      </c>
      <c r="BG701" s="114">
        <f>IF(O701="zákl. přenesená",K701,0)</f>
        <v>0</v>
      </c>
      <c r="BH701" s="114">
        <f>IF(O701="sníž. přenesená",K701,0)</f>
        <v>0</v>
      </c>
      <c r="BI701" s="114">
        <f>IF(O701="nulová",K701,0)</f>
        <v>0</v>
      </c>
      <c r="BJ701" s="14" t="s">
        <v>87</v>
      </c>
      <c r="BK701" s="114">
        <f>ROUND(P701*H701,2)</f>
        <v>0</v>
      </c>
      <c r="BL701" s="14" t="s">
        <v>152</v>
      </c>
      <c r="BM701" s="194" t="s">
        <v>1287</v>
      </c>
    </row>
    <row r="702" spans="1:65" s="2" customFormat="1" ht="11.25">
      <c r="A702" s="33"/>
      <c r="B702" s="34"/>
      <c r="C702" s="35"/>
      <c r="D702" s="195" t="s">
        <v>149</v>
      </c>
      <c r="E702" s="35"/>
      <c r="F702" s="196" t="s">
        <v>1286</v>
      </c>
      <c r="G702" s="35"/>
      <c r="H702" s="35"/>
      <c r="I702" s="166"/>
      <c r="J702" s="166"/>
      <c r="K702" s="35"/>
      <c r="L702" s="35"/>
      <c r="M702" s="36"/>
      <c r="N702" s="197"/>
      <c r="O702" s="198"/>
      <c r="P702" s="70"/>
      <c r="Q702" s="70"/>
      <c r="R702" s="70"/>
      <c r="S702" s="70"/>
      <c r="T702" s="70"/>
      <c r="U702" s="70"/>
      <c r="V702" s="70"/>
      <c r="W702" s="70"/>
      <c r="X702" s="70"/>
      <c r="Y702" s="71"/>
      <c r="Z702" s="33"/>
      <c r="AA702" s="33"/>
      <c r="AB702" s="33"/>
      <c r="AC702" s="33"/>
      <c r="AD702" s="33"/>
      <c r="AE702" s="33"/>
      <c r="AT702" s="14" t="s">
        <v>149</v>
      </c>
      <c r="AU702" s="14" t="s">
        <v>79</v>
      </c>
    </row>
    <row r="703" spans="1:65" s="2" customFormat="1" ht="24.2" customHeight="1">
      <c r="A703" s="33"/>
      <c r="B703" s="34"/>
      <c r="C703" s="180" t="s">
        <v>1288</v>
      </c>
      <c r="D703" s="180" t="s">
        <v>140</v>
      </c>
      <c r="E703" s="181" t="s">
        <v>1289</v>
      </c>
      <c r="F703" s="182" t="s">
        <v>1290</v>
      </c>
      <c r="G703" s="183" t="s">
        <v>143</v>
      </c>
      <c r="H703" s="184">
        <v>1</v>
      </c>
      <c r="I703" s="185"/>
      <c r="J703" s="186"/>
      <c r="K703" s="187">
        <f>ROUND(P703*H703,2)</f>
        <v>0</v>
      </c>
      <c r="L703" s="182" t="s">
        <v>144</v>
      </c>
      <c r="M703" s="188"/>
      <c r="N703" s="189" t="s">
        <v>1</v>
      </c>
      <c r="O703" s="190" t="s">
        <v>42</v>
      </c>
      <c r="P703" s="191">
        <f>I703+J703</f>
        <v>0</v>
      </c>
      <c r="Q703" s="191">
        <f>ROUND(I703*H703,2)</f>
        <v>0</v>
      </c>
      <c r="R703" s="191">
        <f>ROUND(J703*H703,2)</f>
        <v>0</v>
      </c>
      <c r="S703" s="70"/>
      <c r="T703" s="192">
        <f>S703*H703</f>
        <v>0</v>
      </c>
      <c r="U703" s="192">
        <v>0</v>
      </c>
      <c r="V703" s="192">
        <f>U703*H703</f>
        <v>0</v>
      </c>
      <c r="W703" s="192">
        <v>0</v>
      </c>
      <c r="X703" s="192">
        <f>W703*H703</f>
        <v>0</v>
      </c>
      <c r="Y703" s="193" t="s">
        <v>1</v>
      </c>
      <c r="Z703" s="33"/>
      <c r="AA703" s="33"/>
      <c r="AB703" s="33"/>
      <c r="AC703" s="33"/>
      <c r="AD703" s="33"/>
      <c r="AE703" s="33"/>
      <c r="AR703" s="194" t="s">
        <v>152</v>
      </c>
      <c r="AT703" s="194" t="s">
        <v>140</v>
      </c>
      <c r="AU703" s="194" t="s">
        <v>79</v>
      </c>
      <c r="AY703" s="14" t="s">
        <v>146</v>
      </c>
      <c r="BE703" s="114">
        <f>IF(O703="základní",K703,0)</f>
        <v>0</v>
      </c>
      <c r="BF703" s="114">
        <f>IF(O703="snížená",K703,0)</f>
        <v>0</v>
      </c>
      <c r="BG703" s="114">
        <f>IF(O703="zákl. přenesená",K703,0)</f>
        <v>0</v>
      </c>
      <c r="BH703" s="114">
        <f>IF(O703="sníž. přenesená",K703,0)</f>
        <v>0</v>
      </c>
      <c r="BI703" s="114">
        <f>IF(O703="nulová",K703,0)</f>
        <v>0</v>
      </c>
      <c r="BJ703" s="14" t="s">
        <v>87</v>
      </c>
      <c r="BK703" s="114">
        <f>ROUND(P703*H703,2)</f>
        <v>0</v>
      </c>
      <c r="BL703" s="14" t="s">
        <v>152</v>
      </c>
      <c r="BM703" s="194" t="s">
        <v>1291</v>
      </c>
    </row>
    <row r="704" spans="1:65" s="2" customFormat="1" ht="11.25">
      <c r="A704" s="33"/>
      <c r="B704" s="34"/>
      <c r="C704" s="35"/>
      <c r="D704" s="195" t="s">
        <v>149</v>
      </c>
      <c r="E704" s="35"/>
      <c r="F704" s="196" t="s">
        <v>1290</v>
      </c>
      <c r="G704" s="35"/>
      <c r="H704" s="35"/>
      <c r="I704" s="166"/>
      <c r="J704" s="166"/>
      <c r="K704" s="35"/>
      <c r="L704" s="35"/>
      <c r="M704" s="36"/>
      <c r="N704" s="197"/>
      <c r="O704" s="198"/>
      <c r="P704" s="70"/>
      <c r="Q704" s="70"/>
      <c r="R704" s="70"/>
      <c r="S704" s="70"/>
      <c r="T704" s="70"/>
      <c r="U704" s="70"/>
      <c r="V704" s="70"/>
      <c r="W704" s="70"/>
      <c r="X704" s="70"/>
      <c r="Y704" s="71"/>
      <c r="Z704" s="33"/>
      <c r="AA704" s="33"/>
      <c r="AB704" s="33"/>
      <c r="AC704" s="33"/>
      <c r="AD704" s="33"/>
      <c r="AE704" s="33"/>
      <c r="AT704" s="14" t="s">
        <v>149</v>
      </c>
      <c r="AU704" s="14" t="s">
        <v>79</v>
      </c>
    </row>
    <row r="705" spans="1:65" s="2" customFormat="1" ht="24.2" customHeight="1">
      <c r="A705" s="33"/>
      <c r="B705" s="34"/>
      <c r="C705" s="180" t="s">
        <v>1292</v>
      </c>
      <c r="D705" s="180" t="s">
        <v>140</v>
      </c>
      <c r="E705" s="181" t="s">
        <v>1293</v>
      </c>
      <c r="F705" s="182" t="s">
        <v>1294</v>
      </c>
      <c r="G705" s="183" t="s">
        <v>143</v>
      </c>
      <c r="H705" s="184">
        <v>1</v>
      </c>
      <c r="I705" s="185"/>
      <c r="J705" s="186"/>
      <c r="K705" s="187">
        <f>ROUND(P705*H705,2)</f>
        <v>0</v>
      </c>
      <c r="L705" s="182" t="s">
        <v>144</v>
      </c>
      <c r="M705" s="188"/>
      <c r="N705" s="189" t="s">
        <v>1</v>
      </c>
      <c r="O705" s="190" t="s">
        <v>42</v>
      </c>
      <c r="P705" s="191">
        <f>I705+J705</f>
        <v>0</v>
      </c>
      <c r="Q705" s="191">
        <f>ROUND(I705*H705,2)</f>
        <v>0</v>
      </c>
      <c r="R705" s="191">
        <f>ROUND(J705*H705,2)</f>
        <v>0</v>
      </c>
      <c r="S705" s="70"/>
      <c r="T705" s="192">
        <f>S705*H705</f>
        <v>0</v>
      </c>
      <c r="U705" s="192">
        <v>0</v>
      </c>
      <c r="V705" s="192">
        <f>U705*H705</f>
        <v>0</v>
      </c>
      <c r="W705" s="192">
        <v>0</v>
      </c>
      <c r="X705" s="192">
        <f>W705*H705</f>
        <v>0</v>
      </c>
      <c r="Y705" s="193" t="s">
        <v>1</v>
      </c>
      <c r="Z705" s="33"/>
      <c r="AA705" s="33"/>
      <c r="AB705" s="33"/>
      <c r="AC705" s="33"/>
      <c r="AD705" s="33"/>
      <c r="AE705" s="33"/>
      <c r="AR705" s="194" t="s">
        <v>152</v>
      </c>
      <c r="AT705" s="194" t="s">
        <v>140</v>
      </c>
      <c r="AU705" s="194" t="s">
        <v>79</v>
      </c>
      <c r="AY705" s="14" t="s">
        <v>146</v>
      </c>
      <c r="BE705" s="114">
        <f>IF(O705="základní",K705,0)</f>
        <v>0</v>
      </c>
      <c r="BF705" s="114">
        <f>IF(O705="snížená",K705,0)</f>
        <v>0</v>
      </c>
      <c r="BG705" s="114">
        <f>IF(O705="zákl. přenesená",K705,0)</f>
        <v>0</v>
      </c>
      <c r="BH705" s="114">
        <f>IF(O705="sníž. přenesená",K705,0)</f>
        <v>0</v>
      </c>
      <c r="BI705" s="114">
        <f>IF(O705="nulová",K705,0)</f>
        <v>0</v>
      </c>
      <c r="BJ705" s="14" t="s">
        <v>87</v>
      </c>
      <c r="BK705" s="114">
        <f>ROUND(P705*H705,2)</f>
        <v>0</v>
      </c>
      <c r="BL705" s="14" t="s">
        <v>152</v>
      </c>
      <c r="BM705" s="194" t="s">
        <v>1295</v>
      </c>
    </row>
    <row r="706" spans="1:65" s="2" customFormat="1" ht="11.25">
      <c r="A706" s="33"/>
      <c r="B706" s="34"/>
      <c r="C706" s="35"/>
      <c r="D706" s="195" t="s">
        <v>149</v>
      </c>
      <c r="E706" s="35"/>
      <c r="F706" s="196" t="s">
        <v>1294</v>
      </c>
      <c r="G706" s="35"/>
      <c r="H706" s="35"/>
      <c r="I706" s="166"/>
      <c r="J706" s="166"/>
      <c r="K706" s="35"/>
      <c r="L706" s="35"/>
      <c r="M706" s="36"/>
      <c r="N706" s="197"/>
      <c r="O706" s="198"/>
      <c r="P706" s="70"/>
      <c r="Q706" s="70"/>
      <c r="R706" s="70"/>
      <c r="S706" s="70"/>
      <c r="T706" s="70"/>
      <c r="U706" s="70"/>
      <c r="V706" s="70"/>
      <c r="W706" s="70"/>
      <c r="X706" s="70"/>
      <c r="Y706" s="71"/>
      <c r="Z706" s="33"/>
      <c r="AA706" s="33"/>
      <c r="AB706" s="33"/>
      <c r="AC706" s="33"/>
      <c r="AD706" s="33"/>
      <c r="AE706" s="33"/>
      <c r="AT706" s="14" t="s">
        <v>149</v>
      </c>
      <c r="AU706" s="14" t="s">
        <v>79</v>
      </c>
    </row>
    <row r="707" spans="1:65" s="2" customFormat="1" ht="24.2" customHeight="1">
      <c r="A707" s="33"/>
      <c r="B707" s="34"/>
      <c r="C707" s="180" t="s">
        <v>1296</v>
      </c>
      <c r="D707" s="180" t="s">
        <v>140</v>
      </c>
      <c r="E707" s="181" t="s">
        <v>1297</v>
      </c>
      <c r="F707" s="182" t="s">
        <v>1298</v>
      </c>
      <c r="G707" s="183" t="s">
        <v>143</v>
      </c>
      <c r="H707" s="184">
        <v>1</v>
      </c>
      <c r="I707" s="185"/>
      <c r="J707" s="186"/>
      <c r="K707" s="187">
        <f>ROUND(P707*H707,2)</f>
        <v>0</v>
      </c>
      <c r="L707" s="182" t="s">
        <v>144</v>
      </c>
      <c r="M707" s="188"/>
      <c r="N707" s="189" t="s">
        <v>1</v>
      </c>
      <c r="O707" s="190" t="s">
        <v>42</v>
      </c>
      <c r="P707" s="191">
        <f>I707+J707</f>
        <v>0</v>
      </c>
      <c r="Q707" s="191">
        <f>ROUND(I707*H707,2)</f>
        <v>0</v>
      </c>
      <c r="R707" s="191">
        <f>ROUND(J707*H707,2)</f>
        <v>0</v>
      </c>
      <c r="S707" s="70"/>
      <c r="T707" s="192">
        <f>S707*H707</f>
        <v>0</v>
      </c>
      <c r="U707" s="192">
        <v>0</v>
      </c>
      <c r="V707" s="192">
        <f>U707*H707</f>
        <v>0</v>
      </c>
      <c r="W707" s="192">
        <v>0</v>
      </c>
      <c r="X707" s="192">
        <f>W707*H707</f>
        <v>0</v>
      </c>
      <c r="Y707" s="193" t="s">
        <v>1</v>
      </c>
      <c r="Z707" s="33"/>
      <c r="AA707" s="33"/>
      <c r="AB707" s="33"/>
      <c r="AC707" s="33"/>
      <c r="AD707" s="33"/>
      <c r="AE707" s="33"/>
      <c r="AR707" s="194" t="s">
        <v>152</v>
      </c>
      <c r="AT707" s="194" t="s">
        <v>140</v>
      </c>
      <c r="AU707" s="194" t="s">
        <v>79</v>
      </c>
      <c r="AY707" s="14" t="s">
        <v>146</v>
      </c>
      <c r="BE707" s="114">
        <f>IF(O707="základní",K707,0)</f>
        <v>0</v>
      </c>
      <c r="BF707" s="114">
        <f>IF(O707="snížená",K707,0)</f>
        <v>0</v>
      </c>
      <c r="BG707" s="114">
        <f>IF(O707="zákl. přenesená",K707,0)</f>
        <v>0</v>
      </c>
      <c r="BH707" s="114">
        <f>IF(O707="sníž. přenesená",K707,0)</f>
        <v>0</v>
      </c>
      <c r="BI707" s="114">
        <f>IF(O707="nulová",K707,0)</f>
        <v>0</v>
      </c>
      <c r="BJ707" s="14" t="s">
        <v>87</v>
      </c>
      <c r="BK707" s="114">
        <f>ROUND(P707*H707,2)</f>
        <v>0</v>
      </c>
      <c r="BL707" s="14" t="s">
        <v>152</v>
      </c>
      <c r="BM707" s="194" t="s">
        <v>1299</v>
      </c>
    </row>
    <row r="708" spans="1:65" s="2" customFormat="1" ht="11.25">
      <c r="A708" s="33"/>
      <c r="B708" s="34"/>
      <c r="C708" s="35"/>
      <c r="D708" s="195" t="s">
        <v>149</v>
      </c>
      <c r="E708" s="35"/>
      <c r="F708" s="196" t="s">
        <v>1298</v>
      </c>
      <c r="G708" s="35"/>
      <c r="H708" s="35"/>
      <c r="I708" s="166"/>
      <c r="J708" s="166"/>
      <c r="K708" s="35"/>
      <c r="L708" s="35"/>
      <c r="M708" s="36"/>
      <c r="N708" s="197"/>
      <c r="O708" s="198"/>
      <c r="P708" s="70"/>
      <c r="Q708" s="70"/>
      <c r="R708" s="70"/>
      <c r="S708" s="70"/>
      <c r="T708" s="70"/>
      <c r="U708" s="70"/>
      <c r="V708" s="70"/>
      <c r="W708" s="70"/>
      <c r="X708" s="70"/>
      <c r="Y708" s="71"/>
      <c r="Z708" s="33"/>
      <c r="AA708" s="33"/>
      <c r="AB708" s="33"/>
      <c r="AC708" s="33"/>
      <c r="AD708" s="33"/>
      <c r="AE708" s="33"/>
      <c r="AT708" s="14" t="s">
        <v>149</v>
      </c>
      <c r="AU708" s="14" t="s">
        <v>79</v>
      </c>
    </row>
    <row r="709" spans="1:65" s="2" customFormat="1" ht="24.2" customHeight="1">
      <c r="A709" s="33"/>
      <c r="B709" s="34"/>
      <c r="C709" s="180" t="s">
        <v>1300</v>
      </c>
      <c r="D709" s="180" t="s">
        <v>140</v>
      </c>
      <c r="E709" s="181" t="s">
        <v>1301</v>
      </c>
      <c r="F709" s="182" t="s">
        <v>1302</v>
      </c>
      <c r="G709" s="183" t="s">
        <v>143</v>
      </c>
      <c r="H709" s="184">
        <v>1</v>
      </c>
      <c r="I709" s="185"/>
      <c r="J709" s="186"/>
      <c r="K709" s="187">
        <f>ROUND(P709*H709,2)</f>
        <v>0</v>
      </c>
      <c r="L709" s="182" t="s">
        <v>144</v>
      </c>
      <c r="M709" s="188"/>
      <c r="N709" s="189" t="s">
        <v>1</v>
      </c>
      <c r="O709" s="190" t="s">
        <v>42</v>
      </c>
      <c r="P709" s="191">
        <f>I709+J709</f>
        <v>0</v>
      </c>
      <c r="Q709" s="191">
        <f>ROUND(I709*H709,2)</f>
        <v>0</v>
      </c>
      <c r="R709" s="191">
        <f>ROUND(J709*H709,2)</f>
        <v>0</v>
      </c>
      <c r="S709" s="70"/>
      <c r="T709" s="192">
        <f>S709*H709</f>
        <v>0</v>
      </c>
      <c r="U709" s="192">
        <v>0</v>
      </c>
      <c r="V709" s="192">
        <f>U709*H709</f>
        <v>0</v>
      </c>
      <c r="W709" s="192">
        <v>0</v>
      </c>
      <c r="X709" s="192">
        <f>W709*H709</f>
        <v>0</v>
      </c>
      <c r="Y709" s="193" t="s">
        <v>1</v>
      </c>
      <c r="Z709" s="33"/>
      <c r="AA709" s="33"/>
      <c r="AB709" s="33"/>
      <c r="AC709" s="33"/>
      <c r="AD709" s="33"/>
      <c r="AE709" s="33"/>
      <c r="AR709" s="194" t="s">
        <v>152</v>
      </c>
      <c r="AT709" s="194" t="s">
        <v>140</v>
      </c>
      <c r="AU709" s="194" t="s">
        <v>79</v>
      </c>
      <c r="AY709" s="14" t="s">
        <v>146</v>
      </c>
      <c r="BE709" s="114">
        <f>IF(O709="základní",K709,0)</f>
        <v>0</v>
      </c>
      <c r="BF709" s="114">
        <f>IF(O709="snížená",K709,0)</f>
        <v>0</v>
      </c>
      <c r="BG709" s="114">
        <f>IF(O709="zákl. přenesená",K709,0)</f>
        <v>0</v>
      </c>
      <c r="BH709" s="114">
        <f>IF(O709="sníž. přenesená",K709,0)</f>
        <v>0</v>
      </c>
      <c r="BI709" s="114">
        <f>IF(O709="nulová",K709,0)</f>
        <v>0</v>
      </c>
      <c r="BJ709" s="14" t="s">
        <v>87</v>
      </c>
      <c r="BK709" s="114">
        <f>ROUND(P709*H709,2)</f>
        <v>0</v>
      </c>
      <c r="BL709" s="14" t="s">
        <v>152</v>
      </c>
      <c r="BM709" s="194" t="s">
        <v>1303</v>
      </c>
    </row>
    <row r="710" spans="1:65" s="2" customFormat="1" ht="11.25">
      <c r="A710" s="33"/>
      <c r="B710" s="34"/>
      <c r="C710" s="35"/>
      <c r="D710" s="195" t="s">
        <v>149</v>
      </c>
      <c r="E710" s="35"/>
      <c r="F710" s="196" t="s">
        <v>1302</v>
      </c>
      <c r="G710" s="35"/>
      <c r="H710" s="35"/>
      <c r="I710" s="166"/>
      <c r="J710" s="166"/>
      <c r="K710" s="35"/>
      <c r="L710" s="35"/>
      <c r="M710" s="36"/>
      <c r="N710" s="197"/>
      <c r="O710" s="198"/>
      <c r="P710" s="70"/>
      <c r="Q710" s="70"/>
      <c r="R710" s="70"/>
      <c r="S710" s="70"/>
      <c r="T710" s="70"/>
      <c r="U710" s="70"/>
      <c r="V710" s="70"/>
      <c r="W710" s="70"/>
      <c r="X710" s="70"/>
      <c r="Y710" s="71"/>
      <c r="Z710" s="33"/>
      <c r="AA710" s="33"/>
      <c r="AB710" s="33"/>
      <c r="AC710" s="33"/>
      <c r="AD710" s="33"/>
      <c r="AE710" s="33"/>
      <c r="AT710" s="14" t="s">
        <v>149</v>
      </c>
      <c r="AU710" s="14" t="s">
        <v>79</v>
      </c>
    </row>
    <row r="711" spans="1:65" s="2" customFormat="1" ht="24.2" customHeight="1">
      <c r="A711" s="33"/>
      <c r="B711" s="34"/>
      <c r="C711" s="180" t="s">
        <v>1304</v>
      </c>
      <c r="D711" s="180" t="s">
        <v>140</v>
      </c>
      <c r="E711" s="181" t="s">
        <v>1305</v>
      </c>
      <c r="F711" s="182" t="s">
        <v>1306</v>
      </c>
      <c r="G711" s="183" t="s">
        <v>143</v>
      </c>
      <c r="H711" s="184">
        <v>1</v>
      </c>
      <c r="I711" s="185"/>
      <c r="J711" s="186"/>
      <c r="K711" s="187">
        <f>ROUND(P711*H711,2)</f>
        <v>0</v>
      </c>
      <c r="L711" s="182" t="s">
        <v>144</v>
      </c>
      <c r="M711" s="188"/>
      <c r="N711" s="189" t="s">
        <v>1</v>
      </c>
      <c r="O711" s="190" t="s">
        <v>42</v>
      </c>
      <c r="P711" s="191">
        <f>I711+J711</f>
        <v>0</v>
      </c>
      <c r="Q711" s="191">
        <f>ROUND(I711*H711,2)</f>
        <v>0</v>
      </c>
      <c r="R711" s="191">
        <f>ROUND(J711*H711,2)</f>
        <v>0</v>
      </c>
      <c r="S711" s="70"/>
      <c r="T711" s="192">
        <f>S711*H711</f>
        <v>0</v>
      </c>
      <c r="U711" s="192">
        <v>0</v>
      </c>
      <c r="V711" s="192">
        <f>U711*H711</f>
        <v>0</v>
      </c>
      <c r="W711" s="192">
        <v>0</v>
      </c>
      <c r="X711" s="192">
        <f>W711*H711</f>
        <v>0</v>
      </c>
      <c r="Y711" s="193" t="s">
        <v>1</v>
      </c>
      <c r="Z711" s="33"/>
      <c r="AA711" s="33"/>
      <c r="AB711" s="33"/>
      <c r="AC711" s="33"/>
      <c r="AD711" s="33"/>
      <c r="AE711" s="33"/>
      <c r="AR711" s="194" t="s">
        <v>152</v>
      </c>
      <c r="AT711" s="194" t="s">
        <v>140</v>
      </c>
      <c r="AU711" s="194" t="s">
        <v>79</v>
      </c>
      <c r="AY711" s="14" t="s">
        <v>146</v>
      </c>
      <c r="BE711" s="114">
        <f>IF(O711="základní",K711,0)</f>
        <v>0</v>
      </c>
      <c r="BF711" s="114">
        <f>IF(O711="snížená",K711,0)</f>
        <v>0</v>
      </c>
      <c r="BG711" s="114">
        <f>IF(O711="zákl. přenesená",K711,0)</f>
        <v>0</v>
      </c>
      <c r="BH711" s="114">
        <f>IF(O711="sníž. přenesená",K711,0)</f>
        <v>0</v>
      </c>
      <c r="BI711" s="114">
        <f>IF(O711="nulová",K711,0)</f>
        <v>0</v>
      </c>
      <c r="BJ711" s="14" t="s">
        <v>87</v>
      </c>
      <c r="BK711" s="114">
        <f>ROUND(P711*H711,2)</f>
        <v>0</v>
      </c>
      <c r="BL711" s="14" t="s">
        <v>152</v>
      </c>
      <c r="BM711" s="194" t="s">
        <v>1307</v>
      </c>
    </row>
    <row r="712" spans="1:65" s="2" customFormat="1" ht="19.5">
      <c r="A712" s="33"/>
      <c r="B712" s="34"/>
      <c r="C712" s="35"/>
      <c r="D712" s="195" t="s">
        <v>149</v>
      </c>
      <c r="E712" s="35"/>
      <c r="F712" s="196" t="s">
        <v>1306</v>
      </c>
      <c r="G712" s="35"/>
      <c r="H712" s="35"/>
      <c r="I712" s="166"/>
      <c r="J712" s="166"/>
      <c r="K712" s="35"/>
      <c r="L712" s="35"/>
      <c r="M712" s="36"/>
      <c r="N712" s="197"/>
      <c r="O712" s="198"/>
      <c r="P712" s="70"/>
      <c r="Q712" s="70"/>
      <c r="R712" s="70"/>
      <c r="S712" s="70"/>
      <c r="T712" s="70"/>
      <c r="U712" s="70"/>
      <c r="V712" s="70"/>
      <c r="W712" s="70"/>
      <c r="X712" s="70"/>
      <c r="Y712" s="71"/>
      <c r="Z712" s="33"/>
      <c r="AA712" s="33"/>
      <c r="AB712" s="33"/>
      <c r="AC712" s="33"/>
      <c r="AD712" s="33"/>
      <c r="AE712" s="33"/>
      <c r="AT712" s="14" t="s">
        <v>149</v>
      </c>
      <c r="AU712" s="14" t="s">
        <v>79</v>
      </c>
    </row>
    <row r="713" spans="1:65" s="2" customFormat="1" ht="24.2" customHeight="1">
      <c r="A713" s="33"/>
      <c r="B713" s="34"/>
      <c r="C713" s="180" t="s">
        <v>1308</v>
      </c>
      <c r="D713" s="180" t="s">
        <v>140</v>
      </c>
      <c r="E713" s="181" t="s">
        <v>1309</v>
      </c>
      <c r="F713" s="182" t="s">
        <v>1310</v>
      </c>
      <c r="G713" s="183" t="s">
        <v>143</v>
      </c>
      <c r="H713" s="184">
        <v>1</v>
      </c>
      <c r="I713" s="185"/>
      <c r="J713" s="186"/>
      <c r="K713" s="187">
        <f>ROUND(P713*H713,2)</f>
        <v>0</v>
      </c>
      <c r="L713" s="182" t="s">
        <v>144</v>
      </c>
      <c r="M713" s="188"/>
      <c r="N713" s="189" t="s">
        <v>1</v>
      </c>
      <c r="O713" s="190" t="s">
        <v>42</v>
      </c>
      <c r="P713" s="191">
        <f>I713+J713</f>
        <v>0</v>
      </c>
      <c r="Q713" s="191">
        <f>ROUND(I713*H713,2)</f>
        <v>0</v>
      </c>
      <c r="R713" s="191">
        <f>ROUND(J713*H713,2)</f>
        <v>0</v>
      </c>
      <c r="S713" s="70"/>
      <c r="T713" s="192">
        <f>S713*H713</f>
        <v>0</v>
      </c>
      <c r="U713" s="192">
        <v>0</v>
      </c>
      <c r="V713" s="192">
        <f>U713*H713</f>
        <v>0</v>
      </c>
      <c r="W713" s="192">
        <v>0</v>
      </c>
      <c r="X713" s="192">
        <f>W713*H713</f>
        <v>0</v>
      </c>
      <c r="Y713" s="193" t="s">
        <v>1</v>
      </c>
      <c r="Z713" s="33"/>
      <c r="AA713" s="33"/>
      <c r="AB713" s="33"/>
      <c r="AC713" s="33"/>
      <c r="AD713" s="33"/>
      <c r="AE713" s="33"/>
      <c r="AR713" s="194" t="s">
        <v>152</v>
      </c>
      <c r="AT713" s="194" t="s">
        <v>140</v>
      </c>
      <c r="AU713" s="194" t="s">
        <v>79</v>
      </c>
      <c r="AY713" s="14" t="s">
        <v>146</v>
      </c>
      <c r="BE713" s="114">
        <f>IF(O713="základní",K713,0)</f>
        <v>0</v>
      </c>
      <c r="BF713" s="114">
        <f>IF(O713="snížená",K713,0)</f>
        <v>0</v>
      </c>
      <c r="BG713" s="114">
        <f>IF(O713="zákl. přenesená",K713,0)</f>
        <v>0</v>
      </c>
      <c r="BH713" s="114">
        <f>IF(O713="sníž. přenesená",K713,0)</f>
        <v>0</v>
      </c>
      <c r="BI713" s="114">
        <f>IF(O713="nulová",K713,0)</f>
        <v>0</v>
      </c>
      <c r="BJ713" s="14" t="s">
        <v>87</v>
      </c>
      <c r="BK713" s="114">
        <f>ROUND(P713*H713,2)</f>
        <v>0</v>
      </c>
      <c r="BL713" s="14" t="s">
        <v>152</v>
      </c>
      <c r="BM713" s="194" t="s">
        <v>1311</v>
      </c>
    </row>
    <row r="714" spans="1:65" s="2" customFormat="1" ht="11.25">
      <c r="A714" s="33"/>
      <c r="B714" s="34"/>
      <c r="C714" s="35"/>
      <c r="D714" s="195" t="s">
        <v>149</v>
      </c>
      <c r="E714" s="35"/>
      <c r="F714" s="196" t="s">
        <v>1310</v>
      </c>
      <c r="G714" s="35"/>
      <c r="H714" s="35"/>
      <c r="I714" s="166"/>
      <c r="J714" s="166"/>
      <c r="K714" s="35"/>
      <c r="L714" s="35"/>
      <c r="M714" s="36"/>
      <c r="N714" s="197"/>
      <c r="O714" s="198"/>
      <c r="P714" s="70"/>
      <c r="Q714" s="70"/>
      <c r="R714" s="70"/>
      <c r="S714" s="70"/>
      <c r="T714" s="70"/>
      <c r="U714" s="70"/>
      <c r="V714" s="70"/>
      <c r="W714" s="70"/>
      <c r="X714" s="70"/>
      <c r="Y714" s="71"/>
      <c r="Z714" s="33"/>
      <c r="AA714" s="33"/>
      <c r="AB714" s="33"/>
      <c r="AC714" s="33"/>
      <c r="AD714" s="33"/>
      <c r="AE714" s="33"/>
      <c r="AT714" s="14" t="s">
        <v>149</v>
      </c>
      <c r="AU714" s="14" t="s">
        <v>79</v>
      </c>
    </row>
    <row r="715" spans="1:65" s="2" customFormat="1" ht="24.2" customHeight="1">
      <c r="A715" s="33"/>
      <c r="B715" s="34"/>
      <c r="C715" s="180" t="s">
        <v>1312</v>
      </c>
      <c r="D715" s="180" t="s">
        <v>140</v>
      </c>
      <c r="E715" s="181" t="s">
        <v>1313</v>
      </c>
      <c r="F715" s="182" t="s">
        <v>1314</v>
      </c>
      <c r="G715" s="183" t="s">
        <v>143</v>
      </c>
      <c r="H715" s="184">
        <v>1</v>
      </c>
      <c r="I715" s="185"/>
      <c r="J715" s="186"/>
      <c r="K715" s="187">
        <f>ROUND(P715*H715,2)</f>
        <v>0</v>
      </c>
      <c r="L715" s="182" t="s">
        <v>144</v>
      </c>
      <c r="M715" s="188"/>
      <c r="N715" s="189" t="s">
        <v>1</v>
      </c>
      <c r="O715" s="190" t="s">
        <v>42</v>
      </c>
      <c r="P715" s="191">
        <f>I715+J715</f>
        <v>0</v>
      </c>
      <c r="Q715" s="191">
        <f>ROUND(I715*H715,2)</f>
        <v>0</v>
      </c>
      <c r="R715" s="191">
        <f>ROUND(J715*H715,2)</f>
        <v>0</v>
      </c>
      <c r="S715" s="70"/>
      <c r="T715" s="192">
        <f>S715*H715</f>
        <v>0</v>
      </c>
      <c r="U715" s="192">
        <v>0</v>
      </c>
      <c r="V715" s="192">
        <f>U715*H715</f>
        <v>0</v>
      </c>
      <c r="W715" s="192">
        <v>0</v>
      </c>
      <c r="X715" s="192">
        <f>W715*H715</f>
        <v>0</v>
      </c>
      <c r="Y715" s="193" t="s">
        <v>1</v>
      </c>
      <c r="Z715" s="33"/>
      <c r="AA715" s="33"/>
      <c r="AB715" s="33"/>
      <c r="AC715" s="33"/>
      <c r="AD715" s="33"/>
      <c r="AE715" s="33"/>
      <c r="AR715" s="194" t="s">
        <v>152</v>
      </c>
      <c r="AT715" s="194" t="s">
        <v>140</v>
      </c>
      <c r="AU715" s="194" t="s">
        <v>79</v>
      </c>
      <c r="AY715" s="14" t="s">
        <v>146</v>
      </c>
      <c r="BE715" s="114">
        <f>IF(O715="základní",K715,0)</f>
        <v>0</v>
      </c>
      <c r="BF715" s="114">
        <f>IF(O715="snížená",K715,0)</f>
        <v>0</v>
      </c>
      <c r="BG715" s="114">
        <f>IF(O715="zákl. přenesená",K715,0)</f>
        <v>0</v>
      </c>
      <c r="BH715" s="114">
        <f>IF(O715="sníž. přenesená",K715,0)</f>
        <v>0</v>
      </c>
      <c r="BI715" s="114">
        <f>IF(O715="nulová",K715,0)</f>
        <v>0</v>
      </c>
      <c r="BJ715" s="14" t="s">
        <v>87</v>
      </c>
      <c r="BK715" s="114">
        <f>ROUND(P715*H715,2)</f>
        <v>0</v>
      </c>
      <c r="BL715" s="14" t="s">
        <v>152</v>
      </c>
      <c r="BM715" s="194" t="s">
        <v>1315</v>
      </c>
    </row>
    <row r="716" spans="1:65" s="2" customFormat="1" ht="11.25">
      <c r="A716" s="33"/>
      <c r="B716" s="34"/>
      <c r="C716" s="35"/>
      <c r="D716" s="195" t="s">
        <v>149</v>
      </c>
      <c r="E716" s="35"/>
      <c r="F716" s="196" t="s">
        <v>1314</v>
      </c>
      <c r="G716" s="35"/>
      <c r="H716" s="35"/>
      <c r="I716" s="166"/>
      <c r="J716" s="166"/>
      <c r="K716" s="35"/>
      <c r="L716" s="35"/>
      <c r="M716" s="36"/>
      <c r="N716" s="197"/>
      <c r="O716" s="198"/>
      <c r="P716" s="70"/>
      <c r="Q716" s="70"/>
      <c r="R716" s="70"/>
      <c r="S716" s="70"/>
      <c r="T716" s="70"/>
      <c r="U716" s="70"/>
      <c r="V716" s="70"/>
      <c r="W716" s="70"/>
      <c r="X716" s="70"/>
      <c r="Y716" s="71"/>
      <c r="Z716" s="33"/>
      <c r="AA716" s="33"/>
      <c r="AB716" s="33"/>
      <c r="AC716" s="33"/>
      <c r="AD716" s="33"/>
      <c r="AE716" s="33"/>
      <c r="AT716" s="14" t="s">
        <v>149</v>
      </c>
      <c r="AU716" s="14" t="s">
        <v>79</v>
      </c>
    </row>
    <row r="717" spans="1:65" s="2" customFormat="1" ht="24.2" customHeight="1">
      <c r="A717" s="33"/>
      <c r="B717" s="34"/>
      <c r="C717" s="180" t="s">
        <v>1316</v>
      </c>
      <c r="D717" s="180" t="s">
        <v>140</v>
      </c>
      <c r="E717" s="181" t="s">
        <v>1317</v>
      </c>
      <c r="F717" s="182" t="s">
        <v>1318</v>
      </c>
      <c r="G717" s="183" t="s">
        <v>143</v>
      </c>
      <c r="H717" s="184">
        <v>1</v>
      </c>
      <c r="I717" s="185"/>
      <c r="J717" s="186"/>
      <c r="K717" s="187">
        <f>ROUND(P717*H717,2)</f>
        <v>0</v>
      </c>
      <c r="L717" s="182" t="s">
        <v>144</v>
      </c>
      <c r="M717" s="188"/>
      <c r="N717" s="189" t="s">
        <v>1</v>
      </c>
      <c r="O717" s="190" t="s">
        <v>42</v>
      </c>
      <c r="P717" s="191">
        <f>I717+J717</f>
        <v>0</v>
      </c>
      <c r="Q717" s="191">
        <f>ROUND(I717*H717,2)</f>
        <v>0</v>
      </c>
      <c r="R717" s="191">
        <f>ROUND(J717*H717,2)</f>
        <v>0</v>
      </c>
      <c r="S717" s="70"/>
      <c r="T717" s="192">
        <f>S717*H717</f>
        <v>0</v>
      </c>
      <c r="U717" s="192">
        <v>0</v>
      </c>
      <c r="V717" s="192">
        <f>U717*H717</f>
        <v>0</v>
      </c>
      <c r="W717" s="192">
        <v>0</v>
      </c>
      <c r="X717" s="192">
        <f>W717*H717</f>
        <v>0</v>
      </c>
      <c r="Y717" s="193" t="s">
        <v>1</v>
      </c>
      <c r="Z717" s="33"/>
      <c r="AA717" s="33"/>
      <c r="AB717" s="33"/>
      <c r="AC717" s="33"/>
      <c r="AD717" s="33"/>
      <c r="AE717" s="33"/>
      <c r="AR717" s="194" t="s">
        <v>152</v>
      </c>
      <c r="AT717" s="194" t="s">
        <v>140</v>
      </c>
      <c r="AU717" s="194" t="s">
        <v>79</v>
      </c>
      <c r="AY717" s="14" t="s">
        <v>146</v>
      </c>
      <c r="BE717" s="114">
        <f>IF(O717="základní",K717,0)</f>
        <v>0</v>
      </c>
      <c r="BF717" s="114">
        <f>IF(O717="snížená",K717,0)</f>
        <v>0</v>
      </c>
      <c r="BG717" s="114">
        <f>IF(O717="zákl. přenesená",K717,0)</f>
        <v>0</v>
      </c>
      <c r="BH717" s="114">
        <f>IF(O717="sníž. přenesená",K717,0)</f>
        <v>0</v>
      </c>
      <c r="BI717" s="114">
        <f>IF(O717="nulová",K717,0)</f>
        <v>0</v>
      </c>
      <c r="BJ717" s="14" t="s">
        <v>87</v>
      </c>
      <c r="BK717" s="114">
        <f>ROUND(P717*H717,2)</f>
        <v>0</v>
      </c>
      <c r="BL717" s="14" t="s">
        <v>152</v>
      </c>
      <c r="BM717" s="194" t="s">
        <v>1319</v>
      </c>
    </row>
    <row r="718" spans="1:65" s="2" customFormat="1" ht="11.25">
      <c r="A718" s="33"/>
      <c r="B718" s="34"/>
      <c r="C718" s="35"/>
      <c r="D718" s="195" t="s">
        <v>149</v>
      </c>
      <c r="E718" s="35"/>
      <c r="F718" s="196" t="s">
        <v>1318</v>
      </c>
      <c r="G718" s="35"/>
      <c r="H718" s="35"/>
      <c r="I718" s="166"/>
      <c r="J718" s="166"/>
      <c r="K718" s="35"/>
      <c r="L718" s="35"/>
      <c r="M718" s="36"/>
      <c r="N718" s="197"/>
      <c r="O718" s="198"/>
      <c r="P718" s="70"/>
      <c r="Q718" s="70"/>
      <c r="R718" s="70"/>
      <c r="S718" s="70"/>
      <c r="T718" s="70"/>
      <c r="U718" s="70"/>
      <c r="V718" s="70"/>
      <c r="W718" s="70"/>
      <c r="X718" s="70"/>
      <c r="Y718" s="71"/>
      <c r="Z718" s="33"/>
      <c r="AA718" s="33"/>
      <c r="AB718" s="33"/>
      <c r="AC718" s="33"/>
      <c r="AD718" s="33"/>
      <c r="AE718" s="33"/>
      <c r="AT718" s="14" t="s">
        <v>149</v>
      </c>
      <c r="AU718" s="14" t="s">
        <v>79</v>
      </c>
    </row>
    <row r="719" spans="1:65" s="2" customFormat="1" ht="24.2" customHeight="1">
      <c r="A719" s="33"/>
      <c r="B719" s="34"/>
      <c r="C719" s="180" t="s">
        <v>1320</v>
      </c>
      <c r="D719" s="180" t="s">
        <v>140</v>
      </c>
      <c r="E719" s="181" t="s">
        <v>1321</v>
      </c>
      <c r="F719" s="182" t="s">
        <v>1322</v>
      </c>
      <c r="G719" s="183" t="s">
        <v>143</v>
      </c>
      <c r="H719" s="184">
        <v>1</v>
      </c>
      <c r="I719" s="185"/>
      <c r="J719" s="186"/>
      <c r="K719" s="187">
        <f>ROUND(P719*H719,2)</f>
        <v>0</v>
      </c>
      <c r="L719" s="182" t="s">
        <v>144</v>
      </c>
      <c r="M719" s="188"/>
      <c r="N719" s="189" t="s">
        <v>1</v>
      </c>
      <c r="O719" s="190" t="s">
        <v>42</v>
      </c>
      <c r="P719" s="191">
        <f>I719+J719</f>
        <v>0</v>
      </c>
      <c r="Q719" s="191">
        <f>ROUND(I719*H719,2)</f>
        <v>0</v>
      </c>
      <c r="R719" s="191">
        <f>ROUND(J719*H719,2)</f>
        <v>0</v>
      </c>
      <c r="S719" s="70"/>
      <c r="T719" s="192">
        <f>S719*H719</f>
        <v>0</v>
      </c>
      <c r="U719" s="192">
        <v>0</v>
      </c>
      <c r="V719" s="192">
        <f>U719*H719</f>
        <v>0</v>
      </c>
      <c r="W719" s="192">
        <v>0</v>
      </c>
      <c r="X719" s="192">
        <f>W719*H719</f>
        <v>0</v>
      </c>
      <c r="Y719" s="193" t="s">
        <v>1</v>
      </c>
      <c r="Z719" s="33"/>
      <c r="AA719" s="33"/>
      <c r="AB719" s="33"/>
      <c r="AC719" s="33"/>
      <c r="AD719" s="33"/>
      <c r="AE719" s="33"/>
      <c r="AR719" s="194" t="s">
        <v>152</v>
      </c>
      <c r="AT719" s="194" t="s">
        <v>140</v>
      </c>
      <c r="AU719" s="194" t="s">
        <v>79</v>
      </c>
      <c r="AY719" s="14" t="s">
        <v>146</v>
      </c>
      <c r="BE719" s="114">
        <f>IF(O719="základní",K719,0)</f>
        <v>0</v>
      </c>
      <c r="BF719" s="114">
        <f>IF(O719="snížená",K719,0)</f>
        <v>0</v>
      </c>
      <c r="BG719" s="114">
        <f>IF(O719="zákl. přenesená",K719,0)</f>
        <v>0</v>
      </c>
      <c r="BH719" s="114">
        <f>IF(O719="sníž. přenesená",K719,0)</f>
        <v>0</v>
      </c>
      <c r="BI719" s="114">
        <f>IF(O719="nulová",K719,0)</f>
        <v>0</v>
      </c>
      <c r="BJ719" s="14" t="s">
        <v>87</v>
      </c>
      <c r="BK719" s="114">
        <f>ROUND(P719*H719,2)</f>
        <v>0</v>
      </c>
      <c r="BL719" s="14" t="s">
        <v>152</v>
      </c>
      <c r="BM719" s="194" t="s">
        <v>1323</v>
      </c>
    </row>
    <row r="720" spans="1:65" s="2" customFormat="1" ht="11.25">
      <c r="A720" s="33"/>
      <c r="B720" s="34"/>
      <c r="C720" s="35"/>
      <c r="D720" s="195" t="s">
        <v>149</v>
      </c>
      <c r="E720" s="35"/>
      <c r="F720" s="196" t="s">
        <v>1322</v>
      </c>
      <c r="G720" s="35"/>
      <c r="H720" s="35"/>
      <c r="I720" s="166"/>
      <c r="J720" s="166"/>
      <c r="K720" s="35"/>
      <c r="L720" s="35"/>
      <c r="M720" s="36"/>
      <c r="N720" s="197"/>
      <c r="O720" s="198"/>
      <c r="P720" s="70"/>
      <c r="Q720" s="70"/>
      <c r="R720" s="70"/>
      <c r="S720" s="70"/>
      <c r="T720" s="70"/>
      <c r="U720" s="70"/>
      <c r="V720" s="70"/>
      <c r="W720" s="70"/>
      <c r="X720" s="70"/>
      <c r="Y720" s="71"/>
      <c r="Z720" s="33"/>
      <c r="AA720" s="33"/>
      <c r="AB720" s="33"/>
      <c r="AC720" s="33"/>
      <c r="AD720" s="33"/>
      <c r="AE720" s="33"/>
      <c r="AT720" s="14" t="s">
        <v>149</v>
      </c>
      <c r="AU720" s="14" t="s">
        <v>79</v>
      </c>
    </row>
    <row r="721" spans="1:65" s="2" customFormat="1" ht="24.2" customHeight="1">
      <c r="A721" s="33"/>
      <c r="B721" s="34"/>
      <c r="C721" s="180" t="s">
        <v>1324</v>
      </c>
      <c r="D721" s="180" t="s">
        <v>140</v>
      </c>
      <c r="E721" s="181" t="s">
        <v>1325</v>
      </c>
      <c r="F721" s="182" t="s">
        <v>1326</v>
      </c>
      <c r="G721" s="183" t="s">
        <v>143</v>
      </c>
      <c r="H721" s="184">
        <v>1</v>
      </c>
      <c r="I721" s="185"/>
      <c r="J721" s="186"/>
      <c r="K721" s="187">
        <f>ROUND(P721*H721,2)</f>
        <v>0</v>
      </c>
      <c r="L721" s="182" t="s">
        <v>144</v>
      </c>
      <c r="M721" s="188"/>
      <c r="N721" s="189" t="s">
        <v>1</v>
      </c>
      <c r="O721" s="190" t="s">
        <v>42</v>
      </c>
      <c r="P721" s="191">
        <f>I721+J721</f>
        <v>0</v>
      </c>
      <c r="Q721" s="191">
        <f>ROUND(I721*H721,2)</f>
        <v>0</v>
      </c>
      <c r="R721" s="191">
        <f>ROUND(J721*H721,2)</f>
        <v>0</v>
      </c>
      <c r="S721" s="70"/>
      <c r="T721" s="192">
        <f>S721*H721</f>
        <v>0</v>
      </c>
      <c r="U721" s="192">
        <v>0</v>
      </c>
      <c r="V721" s="192">
        <f>U721*H721</f>
        <v>0</v>
      </c>
      <c r="W721" s="192">
        <v>0</v>
      </c>
      <c r="X721" s="192">
        <f>W721*H721</f>
        <v>0</v>
      </c>
      <c r="Y721" s="193" t="s">
        <v>1</v>
      </c>
      <c r="Z721" s="33"/>
      <c r="AA721" s="33"/>
      <c r="AB721" s="33"/>
      <c r="AC721" s="33"/>
      <c r="AD721" s="33"/>
      <c r="AE721" s="33"/>
      <c r="AR721" s="194" t="s">
        <v>152</v>
      </c>
      <c r="AT721" s="194" t="s">
        <v>140</v>
      </c>
      <c r="AU721" s="194" t="s">
        <v>79</v>
      </c>
      <c r="AY721" s="14" t="s">
        <v>146</v>
      </c>
      <c r="BE721" s="114">
        <f>IF(O721="základní",K721,0)</f>
        <v>0</v>
      </c>
      <c r="BF721" s="114">
        <f>IF(O721="snížená",K721,0)</f>
        <v>0</v>
      </c>
      <c r="BG721" s="114">
        <f>IF(O721="zákl. přenesená",K721,0)</f>
        <v>0</v>
      </c>
      <c r="BH721" s="114">
        <f>IF(O721="sníž. přenesená",K721,0)</f>
        <v>0</v>
      </c>
      <c r="BI721" s="114">
        <f>IF(O721="nulová",K721,0)</f>
        <v>0</v>
      </c>
      <c r="BJ721" s="14" t="s">
        <v>87</v>
      </c>
      <c r="BK721" s="114">
        <f>ROUND(P721*H721,2)</f>
        <v>0</v>
      </c>
      <c r="BL721" s="14" t="s">
        <v>152</v>
      </c>
      <c r="BM721" s="194" t="s">
        <v>1327</v>
      </c>
    </row>
    <row r="722" spans="1:65" s="2" customFormat="1" ht="19.5">
      <c r="A722" s="33"/>
      <c r="B722" s="34"/>
      <c r="C722" s="35"/>
      <c r="D722" s="195" t="s">
        <v>149</v>
      </c>
      <c r="E722" s="35"/>
      <c r="F722" s="196" t="s">
        <v>1326</v>
      </c>
      <c r="G722" s="35"/>
      <c r="H722" s="35"/>
      <c r="I722" s="166"/>
      <c r="J722" s="166"/>
      <c r="K722" s="35"/>
      <c r="L722" s="35"/>
      <c r="M722" s="36"/>
      <c r="N722" s="197"/>
      <c r="O722" s="198"/>
      <c r="P722" s="70"/>
      <c r="Q722" s="70"/>
      <c r="R722" s="70"/>
      <c r="S722" s="70"/>
      <c r="T722" s="70"/>
      <c r="U722" s="70"/>
      <c r="V722" s="70"/>
      <c r="W722" s="70"/>
      <c r="X722" s="70"/>
      <c r="Y722" s="71"/>
      <c r="Z722" s="33"/>
      <c r="AA722" s="33"/>
      <c r="AB722" s="33"/>
      <c r="AC722" s="33"/>
      <c r="AD722" s="33"/>
      <c r="AE722" s="33"/>
      <c r="AT722" s="14" t="s">
        <v>149</v>
      </c>
      <c r="AU722" s="14" t="s">
        <v>79</v>
      </c>
    </row>
    <row r="723" spans="1:65" s="2" customFormat="1" ht="24.2" customHeight="1">
      <c r="A723" s="33"/>
      <c r="B723" s="34"/>
      <c r="C723" s="180" t="s">
        <v>1328</v>
      </c>
      <c r="D723" s="180" t="s">
        <v>140</v>
      </c>
      <c r="E723" s="181" t="s">
        <v>1329</v>
      </c>
      <c r="F723" s="182" t="s">
        <v>1330</v>
      </c>
      <c r="G723" s="183" t="s">
        <v>143</v>
      </c>
      <c r="H723" s="184">
        <v>1</v>
      </c>
      <c r="I723" s="185"/>
      <c r="J723" s="186"/>
      <c r="K723" s="187">
        <f>ROUND(P723*H723,2)</f>
        <v>0</v>
      </c>
      <c r="L723" s="182" t="s">
        <v>144</v>
      </c>
      <c r="M723" s="188"/>
      <c r="N723" s="189" t="s">
        <v>1</v>
      </c>
      <c r="O723" s="190" t="s">
        <v>42</v>
      </c>
      <c r="P723" s="191">
        <f>I723+J723</f>
        <v>0</v>
      </c>
      <c r="Q723" s="191">
        <f>ROUND(I723*H723,2)</f>
        <v>0</v>
      </c>
      <c r="R723" s="191">
        <f>ROUND(J723*H723,2)</f>
        <v>0</v>
      </c>
      <c r="S723" s="70"/>
      <c r="T723" s="192">
        <f>S723*H723</f>
        <v>0</v>
      </c>
      <c r="U723" s="192">
        <v>0</v>
      </c>
      <c r="V723" s="192">
        <f>U723*H723</f>
        <v>0</v>
      </c>
      <c r="W723" s="192">
        <v>0</v>
      </c>
      <c r="X723" s="192">
        <f>W723*H723</f>
        <v>0</v>
      </c>
      <c r="Y723" s="193" t="s">
        <v>1</v>
      </c>
      <c r="Z723" s="33"/>
      <c r="AA723" s="33"/>
      <c r="AB723" s="33"/>
      <c r="AC723" s="33"/>
      <c r="AD723" s="33"/>
      <c r="AE723" s="33"/>
      <c r="AR723" s="194" t="s">
        <v>152</v>
      </c>
      <c r="AT723" s="194" t="s">
        <v>140</v>
      </c>
      <c r="AU723" s="194" t="s">
        <v>79</v>
      </c>
      <c r="AY723" s="14" t="s">
        <v>146</v>
      </c>
      <c r="BE723" s="114">
        <f>IF(O723="základní",K723,0)</f>
        <v>0</v>
      </c>
      <c r="BF723" s="114">
        <f>IF(O723="snížená",K723,0)</f>
        <v>0</v>
      </c>
      <c r="BG723" s="114">
        <f>IF(O723="zákl. přenesená",K723,0)</f>
        <v>0</v>
      </c>
      <c r="BH723" s="114">
        <f>IF(O723="sníž. přenesená",K723,0)</f>
        <v>0</v>
      </c>
      <c r="BI723" s="114">
        <f>IF(O723="nulová",K723,0)</f>
        <v>0</v>
      </c>
      <c r="BJ723" s="14" t="s">
        <v>87</v>
      </c>
      <c r="BK723" s="114">
        <f>ROUND(P723*H723,2)</f>
        <v>0</v>
      </c>
      <c r="BL723" s="14" t="s">
        <v>152</v>
      </c>
      <c r="BM723" s="194" t="s">
        <v>1331</v>
      </c>
    </row>
    <row r="724" spans="1:65" s="2" customFormat="1" ht="19.5">
      <c r="A724" s="33"/>
      <c r="B724" s="34"/>
      <c r="C724" s="35"/>
      <c r="D724" s="195" t="s">
        <v>149</v>
      </c>
      <c r="E724" s="35"/>
      <c r="F724" s="196" t="s">
        <v>1330</v>
      </c>
      <c r="G724" s="35"/>
      <c r="H724" s="35"/>
      <c r="I724" s="166"/>
      <c r="J724" s="166"/>
      <c r="K724" s="35"/>
      <c r="L724" s="35"/>
      <c r="M724" s="36"/>
      <c r="N724" s="197"/>
      <c r="O724" s="198"/>
      <c r="P724" s="70"/>
      <c r="Q724" s="70"/>
      <c r="R724" s="70"/>
      <c r="S724" s="70"/>
      <c r="T724" s="70"/>
      <c r="U724" s="70"/>
      <c r="V724" s="70"/>
      <c r="W724" s="70"/>
      <c r="X724" s="70"/>
      <c r="Y724" s="71"/>
      <c r="Z724" s="33"/>
      <c r="AA724" s="33"/>
      <c r="AB724" s="33"/>
      <c r="AC724" s="33"/>
      <c r="AD724" s="33"/>
      <c r="AE724" s="33"/>
      <c r="AT724" s="14" t="s">
        <v>149</v>
      </c>
      <c r="AU724" s="14" t="s">
        <v>79</v>
      </c>
    </row>
    <row r="725" spans="1:65" s="2" customFormat="1" ht="24.2" customHeight="1">
      <c r="A725" s="33"/>
      <c r="B725" s="34"/>
      <c r="C725" s="180" t="s">
        <v>1332</v>
      </c>
      <c r="D725" s="180" t="s">
        <v>140</v>
      </c>
      <c r="E725" s="181" t="s">
        <v>1333</v>
      </c>
      <c r="F725" s="182" t="s">
        <v>1334</v>
      </c>
      <c r="G725" s="183" t="s">
        <v>143</v>
      </c>
      <c r="H725" s="184">
        <v>1</v>
      </c>
      <c r="I725" s="185"/>
      <c r="J725" s="186"/>
      <c r="K725" s="187">
        <f>ROUND(P725*H725,2)</f>
        <v>0</v>
      </c>
      <c r="L725" s="182" t="s">
        <v>144</v>
      </c>
      <c r="M725" s="188"/>
      <c r="N725" s="189" t="s">
        <v>1</v>
      </c>
      <c r="O725" s="190" t="s">
        <v>42</v>
      </c>
      <c r="P725" s="191">
        <f>I725+J725</f>
        <v>0</v>
      </c>
      <c r="Q725" s="191">
        <f>ROUND(I725*H725,2)</f>
        <v>0</v>
      </c>
      <c r="R725" s="191">
        <f>ROUND(J725*H725,2)</f>
        <v>0</v>
      </c>
      <c r="S725" s="70"/>
      <c r="T725" s="192">
        <f>S725*H725</f>
        <v>0</v>
      </c>
      <c r="U725" s="192">
        <v>0</v>
      </c>
      <c r="V725" s="192">
        <f>U725*H725</f>
        <v>0</v>
      </c>
      <c r="W725" s="192">
        <v>0</v>
      </c>
      <c r="X725" s="192">
        <f>W725*H725</f>
        <v>0</v>
      </c>
      <c r="Y725" s="193" t="s">
        <v>1</v>
      </c>
      <c r="Z725" s="33"/>
      <c r="AA725" s="33"/>
      <c r="AB725" s="33"/>
      <c r="AC725" s="33"/>
      <c r="AD725" s="33"/>
      <c r="AE725" s="33"/>
      <c r="AR725" s="194" t="s">
        <v>152</v>
      </c>
      <c r="AT725" s="194" t="s">
        <v>140</v>
      </c>
      <c r="AU725" s="194" t="s">
        <v>79</v>
      </c>
      <c r="AY725" s="14" t="s">
        <v>146</v>
      </c>
      <c r="BE725" s="114">
        <f>IF(O725="základní",K725,0)</f>
        <v>0</v>
      </c>
      <c r="BF725" s="114">
        <f>IF(O725="snížená",K725,0)</f>
        <v>0</v>
      </c>
      <c r="BG725" s="114">
        <f>IF(O725="zákl. přenesená",K725,0)</f>
        <v>0</v>
      </c>
      <c r="BH725" s="114">
        <f>IF(O725="sníž. přenesená",K725,0)</f>
        <v>0</v>
      </c>
      <c r="BI725" s="114">
        <f>IF(O725="nulová",K725,0)</f>
        <v>0</v>
      </c>
      <c r="BJ725" s="14" t="s">
        <v>87</v>
      </c>
      <c r="BK725" s="114">
        <f>ROUND(P725*H725,2)</f>
        <v>0</v>
      </c>
      <c r="BL725" s="14" t="s">
        <v>152</v>
      </c>
      <c r="BM725" s="194" t="s">
        <v>1335</v>
      </c>
    </row>
    <row r="726" spans="1:65" s="2" customFormat="1" ht="11.25">
      <c r="A726" s="33"/>
      <c r="B726" s="34"/>
      <c r="C726" s="35"/>
      <c r="D726" s="195" t="s">
        <v>149</v>
      </c>
      <c r="E726" s="35"/>
      <c r="F726" s="196" t="s">
        <v>1334</v>
      </c>
      <c r="G726" s="35"/>
      <c r="H726" s="35"/>
      <c r="I726" s="166"/>
      <c r="J726" s="166"/>
      <c r="K726" s="35"/>
      <c r="L726" s="35"/>
      <c r="M726" s="36"/>
      <c r="N726" s="197"/>
      <c r="O726" s="198"/>
      <c r="P726" s="70"/>
      <c r="Q726" s="70"/>
      <c r="R726" s="70"/>
      <c r="S726" s="70"/>
      <c r="T726" s="70"/>
      <c r="U726" s="70"/>
      <c r="V726" s="70"/>
      <c r="W726" s="70"/>
      <c r="X726" s="70"/>
      <c r="Y726" s="71"/>
      <c r="Z726" s="33"/>
      <c r="AA726" s="33"/>
      <c r="AB726" s="33"/>
      <c r="AC726" s="33"/>
      <c r="AD726" s="33"/>
      <c r="AE726" s="33"/>
      <c r="AT726" s="14" t="s">
        <v>149</v>
      </c>
      <c r="AU726" s="14" t="s">
        <v>79</v>
      </c>
    </row>
    <row r="727" spans="1:65" s="2" customFormat="1" ht="24.2" customHeight="1">
      <c r="A727" s="33"/>
      <c r="B727" s="34"/>
      <c r="C727" s="180" t="s">
        <v>1336</v>
      </c>
      <c r="D727" s="180" t="s">
        <v>140</v>
      </c>
      <c r="E727" s="181" t="s">
        <v>1337</v>
      </c>
      <c r="F727" s="182" t="s">
        <v>1338</v>
      </c>
      <c r="G727" s="183" t="s">
        <v>143</v>
      </c>
      <c r="H727" s="184">
        <v>1</v>
      </c>
      <c r="I727" s="185"/>
      <c r="J727" s="186"/>
      <c r="K727" s="187">
        <f>ROUND(P727*H727,2)</f>
        <v>0</v>
      </c>
      <c r="L727" s="182" t="s">
        <v>144</v>
      </c>
      <c r="M727" s="188"/>
      <c r="N727" s="189" t="s">
        <v>1</v>
      </c>
      <c r="O727" s="190" t="s">
        <v>42</v>
      </c>
      <c r="P727" s="191">
        <f>I727+J727</f>
        <v>0</v>
      </c>
      <c r="Q727" s="191">
        <f>ROUND(I727*H727,2)</f>
        <v>0</v>
      </c>
      <c r="R727" s="191">
        <f>ROUND(J727*H727,2)</f>
        <v>0</v>
      </c>
      <c r="S727" s="70"/>
      <c r="T727" s="192">
        <f>S727*H727</f>
        <v>0</v>
      </c>
      <c r="U727" s="192">
        <v>0</v>
      </c>
      <c r="V727" s="192">
        <f>U727*H727</f>
        <v>0</v>
      </c>
      <c r="W727" s="192">
        <v>0</v>
      </c>
      <c r="X727" s="192">
        <f>W727*H727</f>
        <v>0</v>
      </c>
      <c r="Y727" s="193" t="s">
        <v>1</v>
      </c>
      <c r="Z727" s="33"/>
      <c r="AA727" s="33"/>
      <c r="AB727" s="33"/>
      <c r="AC727" s="33"/>
      <c r="AD727" s="33"/>
      <c r="AE727" s="33"/>
      <c r="AR727" s="194" t="s">
        <v>152</v>
      </c>
      <c r="AT727" s="194" t="s">
        <v>140</v>
      </c>
      <c r="AU727" s="194" t="s">
        <v>79</v>
      </c>
      <c r="AY727" s="14" t="s">
        <v>146</v>
      </c>
      <c r="BE727" s="114">
        <f>IF(O727="základní",K727,0)</f>
        <v>0</v>
      </c>
      <c r="BF727" s="114">
        <f>IF(O727="snížená",K727,0)</f>
        <v>0</v>
      </c>
      <c r="BG727" s="114">
        <f>IF(O727="zákl. přenesená",K727,0)</f>
        <v>0</v>
      </c>
      <c r="BH727" s="114">
        <f>IF(O727="sníž. přenesená",K727,0)</f>
        <v>0</v>
      </c>
      <c r="BI727" s="114">
        <f>IF(O727="nulová",K727,0)</f>
        <v>0</v>
      </c>
      <c r="BJ727" s="14" t="s">
        <v>87</v>
      </c>
      <c r="BK727" s="114">
        <f>ROUND(P727*H727,2)</f>
        <v>0</v>
      </c>
      <c r="BL727" s="14" t="s">
        <v>152</v>
      </c>
      <c r="BM727" s="194" t="s">
        <v>1339</v>
      </c>
    </row>
    <row r="728" spans="1:65" s="2" customFormat="1" ht="11.25">
      <c r="A728" s="33"/>
      <c r="B728" s="34"/>
      <c r="C728" s="35"/>
      <c r="D728" s="195" t="s">
        <v>149</v>
      </c>
      <c r="E728" s="35"/>
      <c r="F728" s="196" t="s">
        <v>1338</v>
      </c>
      <c r="G728" s="35"/>
      <c r="H728" s="35"/>
      <c r="I728" s="166"/>
      <c r="J728" s="166"/>
      <c r="K728" s="35"/>
      <c r="L728" s="35"/>
      <c r="M728" s="36"/>
      <c r="N728" s="197"/>
      <c r="O728" s="198"/>
      <c r="P728" s="70"/>
      <c r="Q728" s="70"/>
      <c r="R728" s="70"/>
      <c r="S728" s="70"/>
      <c r="T728" s="70"/>
      <c r="U728" s="70"/>
      <c r="V728" s="70"/>
      <c r="W728" s="70"/>
      <c r="X728" s="70"/>
      <c r="Y728" s="71"/>
      <c r="Z728" s="33"/>
      <c r="AA728" s="33"/>
      <c r="AB728" s="33"/>
      <c r="AC728" s="33"/>
      <c r="AD728" s="33"/>
      <c r="AE728" s="33"/>
      <c r="AT728" s="14" t="s">
        <v>149</v>
      </c>
      <c r="AU728" s="14" t="s">
        <v>79</v>
      </c>
    </row>
    <row r="729" spans="1:65" s="2" customFormat="1" ht="24.2" customHeight="1">
      <c r="A729" s="33"/>
      <c r="B729" s="34"/>
      <c r="C729" s="180" t="s">
        <v>1340</v>
      </c>
      <c r="D729" s="180" t="s">
        <v>140</v>
      </c>
      <c r="E729" s="181" t="s">
        <v>1341</v>
      </c>
      <c r="F729" s="182" t="s">
        <v>1342</v>
      </c>
      <c r="G729" s="183" t="s">
        <v>143</v>
      </c>
      <c r="H729" s="184">
        <v>1</v>
      </c>
      <c r="I729" s="185"/>
      <c r="J729" s="186"/>
      <c r="K729" s="187">
        <f>ROUND(P729*H729,2)</f>
        <v>0</v>
      </c>
      <c r="L729" s="182" t="s">
        <v>144</v>
      </c>
      <c r="M729" s="188"/>
      <c r="N729" s="189" t="s">
        <v>1</v>
      </c>
      <c r="O729" s="190" t="s">
        <v>42</v>
      </c>
      <c r="P729" s="191">
        <f>I729+J729</f>
        <v>0</v>
      </c>
      <c r="Q729" s="191">
        <f>ROUND(I729*H729,2)</f>
        <v>0</v>
      </c>
      <c r="R729" s="191">
        <f>ROUND(J729*H729,2)</f>
        <v>0</v>
      </c>
      <c r="S729" s="70"/>
      <c r="T729" s="192">
        <f>S729*H729</f>
        <v>0</v>
      </c>
      <c r="U729" s="192">
        <v>0</v>
      </c>
      <c r="V729" s="192">
        <f>U729*H729</f>
        <v>0</v>
      </c>
      <c r="W729" s="192">
        <v>0</v>
      </c>
      <c r="X729" s="192">
        <f>W729*H729</f>
        <v>0</v>
      </c>
      <c r="Y729" s="193" t="s">
        <v>1</v>
      </c>
      <c r="Z729" s="33"/>
      <c r="AA729" s="33"/>
      <c r="AB729" s="33"/>
      <c r="AC729" s="33"/>
      <c r="AD729" s="33"/>
      <c r="AE729" s="33"/>
      <c r="AR729" s="194" t="s">
        <v>152</v>
      </c>
      <c r="AT729" s="194" t="s">
        <v>140</v>
      </c>
      <c r="AU729" s="194" t="s">
        <v>79</v>
      </c>
      <c r="AY729" s="14" t="s">
        <v>146</v>
      </c>
      <c r="BE729" s="114">
        <f>IF(O729="základní",K729,0)</f>
        <v>0</v>
      </c>
      <c r="BF729" s="114">
        <f>IF(O729="snížená",K729,0)</f>
        <v>0</v>
      </c>
      <c r="BG729" s="114">
        <f>IF(O729="zákl. přenesená",K729,0)</f>
        <v>0</v>
      </c>
      <c r="BH729" s="114">
        <f>IF(O729="sníž. přenesená",K729,0)</f>
        <v>0</v>
      </c>
      <c r="BI729" s="114">
        <f>IF(O729="nulová",K729,0)</f>
        <v>0</v>
      </c>
      <c r="BJ729" s="14" t="s">
        <v>87</v>
      </c>
      <c r="BK729" s="114">
        <f>ROUND(P729*H729,2)</f>
        <v>0</v>
      </c>
      <c r="BL729" s="14" t="s">
        <v>152</v>
      </c>
      <c r="BM729" s="194" t="s">
        <v>1343</v>
      </c>
    </row>
    <row r="730" spans="1:65" s="2" customFormat="1" ht="11.25">
      <c r="A730" s="33"/>
      <c r="B730" s="34"/>
      <c r="C730" s="35"/>
      <c r="D730" s="195" t="s">
        <v>149</v>
      </c>
      <c r="E730" s="35"/>
      <c r="F730" s="196" t="s">
        <v>1342</v>
      </c>
      <c r="G730" s="35"/>
      <c r="H730" s="35"/>
      <c r="I730" s="166"/>
      <c r="J730" s="166"/>
      <c r="K730" s="35"/>
      <c r="L730" s="35"/>
      <c r="M730" s="36"/>
      <c r="N730" s="197"/>
      <c r="O730" s="198"/>
      <c r="P730" s="70"/>
      <c r="Q730" s="70"/>
      <c r="R730" s="70"/>
      <c r="S730" s="70"/>
      <c r="T730" s="70"/>
      <c r="U730" s="70"/>
      <c r="V730" s="70"/>
      <c r="W730" s="70"/>
      <c r="X730" s="70"/>
      <c r="Y730" s="71"/>
      <c r="Z730" s="33"/>
      <c r="AA730" s="33"/>
      <c r="AB730" s="33"/>
      <c r="AC730" s="33"/>
      <c r="AD730" s="33"/>
      <c r="AE730" s="33"/>
      <c r="AT730" s="14" t="s">
        <v>149</v>
      </c>
      <c r="AU730" s="14" t="s">
        <v>79</v>
      </c>
    </row>
    <row r="731" spans="1:65" s="2" customFormat="1" ht="24.2" customHeight="1">
      <c r="A731" s="33"/>
      <c r="B731" s="34"/>
      <c r="C731" s="180" t="s">
        <v>1344</v>
      </c>
      <c r="D731" s="180" t="s">
        <v>140</v>
      </c>
      <c r="E731" s="181" t="s">
        <v>1345</v>
      </c>
      <c r="F731" s="182" t="s">
        <v>1346</v>
      </c>
      <c r="G731" s="183" t="s">
        <v>143</v>
      </c>
      <c r="H731" s="184">
        <v>1</v>
      </c>
      <c r="I731" s="185"/>
      <c r="J731" s="186"/>
      <c r="K731" s="187">
        <f>ROUND(P731*H731,2)</f>
        <v>0</v>
      </c>
      <c r="L731" s="182" t="s">
        <v>144</v>
      </c>
      <c r="M731" s="188"/>
      <c r="N731" s="189" t="s">
        <v>1</v>
      </c>
      <c r="O731" s="190" t="s">
        <v>42</v>
      </c>
      <c r="P731" s="191">
        <f>I731+J731</f>
        <v>0</v>
      </c>
      <c r="Q731" s="191">
        <f>ROUND(I731*H731,2)</f>
        <v>0</v>
      </c>
      <c r="R731" s="191">
        <f>ROUND(J731*H731,2)</f>
        <v>0</v>
      </c>
      <c r="S731" s="70"/>
      <c r="T731" s="192">
        <f>S731*H731</f>
        <v>0</v>
      </c>
      <c r="U731" s="192">
        <v>0</v>
      </c>
      <c r="V731" s="192">
        <f>U731*H731</f>
        <v>0</v>
      </c>
      <c r="W731" s="192">
        <v>0</v>
      </c>
      <c r="X731" s="192">
        <f>W731*H731</f>
        <v>0</v>
      </c>
      <c r="Y731" s="193" t="s">
        <v>1</v>
      </c>
      <c r="Z731" s="33"/>
      <c r="AA731" s="33"/>
      <c r="AB731" s="33"/>
      <c r="AC731" s="33"/>
      <c r="AD731" s="33"/>
      <c r="AE731" s="33"/>
      <c r="AR731" s="194" t="s">
        <v>152</v>
      </c>
      <c r="AT731" s="194" t="s">
        <v>140</v>
      </c>
      <c r="AU731" s="194" t="s">
        <v>79</v>
      </c>
      <c r="AY731" s="14" t="s">
        <v>146</v>
      </c>
      <c r="BE731" s="114">
        <f>IF(O731="základní",K731,0)</f>
        <v>0</v>
      </c>
      <c r="BF731" s="114">
        <f>IF(O731="snížená",K731,0)</f>
        <v>0</v>
      </c>
      <c r="BG731" s="114">
        <f>IF(O731="zákl. přenesená",K731,0)</f>
        <v>0</v>
      </c>
      <c r="BH731" s="114">
        <f>IF(O731="sníž. přenesená",K731,0)</f>
        <v>0</v>
      </c>
      <c r="BI731" s="114">
        <f>IF(O731="nulová",K731,0)</f>
        <v>0</v>
      </c>
      <c r="BJ731" s="14" t="s">
        <v>87</v>
      </c>
      <c r="BK731" s="114">
        <f>ROUND(P731*H731,2)</f>
        <v>0</v>
      </c>
      <c r="BL731" s="14" t="s">
        <v>152</v>
      </c>
      <c r="BM731" s="194" t="s">
        <v>1347</v>
      </c>
    </row>
    <row r="732" spans="1:65" s="2" customFormat="1" ht="11.25">
      <c r="A732" s="33"/>
      <c r="B732" s="34"/>
      <c r="C732" s="35"/>
      <c r="D732" s="195" t="s">
        <v>149</v>
      </c>
      <c r="E732" s="35"/>
      <c r="F732" s="196" t="s">
        <v>1346</v>
      </c>
      <c r="G732" s="35"/>
      <c r="H732" s="35"/>
      <c r="I732" s="166"/>
      <c r="J732" s="166"/>
      <c r="K732" s="35"/>
      <c r="L732" s="35"/>
      <c r="M732" s="36"/>
      <c r="N732" s="197"/>
      <c r="O732" s="198"/>
      <c r="P732" s="70"/>
      <c r="Q732" s="70"/>
      <c r="R732" s="70"/>
      <c r="S732" s="70"/>
      <c r="T732" s="70"/>
      <c r="U732" s="70"/>
      <c r="V732" s="70"/>
      <c r="W732" s="70"/>
      <c r="X732" s="70"/>
      <c r="Y732" s="71"/>
      <c r="Z732" s="33"/>
      <c r="AA732" s="33"/>
      <c r="AB732" s="33"/>
      <c r="AC732" s="33"/>
      <c r="AD732" s="33"/>
      <c r="AE732" s="33"/>
      <c r="AT732" s="14" t="s">
        <v>149</v>
      </c>
      <c r="AU732" s="14" t="s">
        <v>79</v>
      </c>
    </row>
    <row r="733" spans="1:65" s="2" customFormat="1" ht="24.2" customHeight="1">
      <c r="A733" s="33"/>
      <c r="B733" s="34"/>
      <c r="C733" s="180" t="s">
        <v>1348</v>
      </c>
      <c r="D733" s="180" t="s">
        <v>140</v>
      </c>
      <c r="E733" s="181" t="s">
        <v>1349</v>
      </c>
      <c r="F733" s="182" t="s">
        <v>1350</v>
      </c>
      <c r="G733" s="183" t="s">
        <v>143</v>
      </c>
      <c r="H733" s="184">
        <v>1</v>
      </c>
      <c r="I733" s="185"/>
      <c r="J733" s="186"/>
      <c r="K733" s="187">
        <f>ROUND(P733*H733,2)</f>
        <v>0</v>
      </c>
      <c r="L733" s="182" t="s">
        <v>144</v>
      </c>
      <c r="M733" s="188"/>
      <c r="N733" s="189" t="s">
        <v>1</v>
      </c>
      <c r="O733" s="190" t="s">
        <v>42</v>
      </c>
      <c r="P733" s="191">
        <f>I733+J733</f>
        <v>0</v>
      </c>
      <c r="Q733" s="191">
        <f>ROUND(I733*H733,2)</f>
        <v>0</v>
      </c>
      <c r="R733" s="191">
        <f>ROUND(J733*H733,2)</f>
        <v>0</v>
      </c>
      <c r="S733" s="70"/>
      <c r="T733" s="192">
        <f>S733*H733</f>
        <v>0</v>
      </c>
      <c r="U733" s="192">
        <v>0</v>
      </c>
      <c r="V733" s="192">
        <f>U733*H733</f>
        <v>0</v>
      </c>
      <c r="W733" s="192">
        <v>0</v>
      </c>
      <c r="X733" s="192">
        <f>W733*H733</f>
        <v>0</v>
      </c>
      <c r="Y733" s="193" t="s">
        <v>1</v>
      </c>
      <c r="Z733" s="33"/>
      <c r="AA733" s="33"/>
      <c r="AB733" s="33"/>
      <c r="AC733" s="33"/>
      <c r="AD733" s="33"/>
      <c r="AE733" s="33"/>
      <c r="AR733" s="194" t="s">
        <v>152</v>
      </c>
      <c r="AT733" s="194" t="s">
        <v>140</v>
      </c>
      <c r="AU733" s="194" t="s">
        <v>79</v>
      </c>
      <c r="AY733" s="14" t="s">
        <v>146</v>
      </c>
      <c r="BE733" s="114">
        <f>IF(O733="základní",K733,0)</f>
        <v>0</v>
      </c>
      <c r="BF733" s="114">
        <f>IF(O733="snížená",K733,0)</f>
        <v>0</v>
      </c>
      <c r="BG733" s="114">
        <f>IF(O733="zákl. přenesená",K733,0)</f>
        <v>0</v>
      </c>
      <c r="BH733" s="114">
        <f>IF(O733="sníž. přenesená",K733,0)</f>
        <v>0</v>
      </c>
      <c r="BI733" s="114">
        <f>IF(O733="nulová",K733,0)</f>
        <v>0</v>
      </c>
      <c r="BJ733" s="14" t="s">
        <v>87</v>
      </c>
      <c r="BK733" s="114">
        <f>ROUND(P733*H733,2)</f>
        <v>0</v>
      </c>
      <c r="BL733" s="14" t="s">
        <v>152</v>
      </c>
      <c r="BM733" s="194" t="s">
        <v>1351</v>
      </c>
    </row>
    <row r="734" spans="1:65" s="2" customFormat="1" ht="11.25">
      <c r="A734" s="33"/>
      <c r="B734" s="34"/>
      <c r="C734" s="35"/>
      <c r="D734" s="195" t="s">
        <v>149</v>
      </c>
      <c r="E734" s="35"/>
      <c r="F734" s="196" t="s">
        <v>1350</v>
      </c>
      <c r="G734" s="35"/>
      <c r="H734" s="35"/>
      <c r="I734" s="166"/>
      <c r="J734" s="166"/>
      <c r="K734" s="35"/>
      <c r="L734" s="35"/>
      <c r="M734" s="36"/>
      <c r="N734" s="197"/>
      <c r="O734" s="198"/>
      <c r="P734" s="70"/>
      <c r="Q734" s="70"/>
      <c r="R734" s="70"/>
      <c r="S734" s="70"/>
      <c r="T734" s="70"/>
      <c r="U734" s="70"/>
      <c r="V734" s="70"/>
      <c r="W734" s="70"/>
      <c r="X734" s="70"/>
      <c r="Y734" s="71"/>
      <c r="Z734" s="33"/>
      <c r="AA734" s="33"/>
      <c r="AB734" s="33"/>
      <c r="AC734" s="33"/>
      <c r="AD734" s="33"/>
      <c r="AE734" s="33"/>
      <c r="AT734" s="14" t="s">
        <v>149</v>
      </c>
      <c r="AU734" s="14" t="s">
        <v>79</v>
      </c>
    </row>
    <row r="735" spans="1:65" s="2" customFormat="1" ht="24.2" customHeight="1">
      <c r="A735" s="33"/>
      <c r="B735" s="34"/>
      <c r="C735" s="180" t="s">
        <v>1352</v>
      </c>
      <c r="D735" s="180" t="s">
        <v>140</v>
      </c>
      <c r="E735" s="181" t="s">
        <v>1353</v>
      </c>
      <c r="F735" s="182" t="s">
        <v>1354</v>
      </c>
      <c r="G735" s="183" t="s">
        <v>143</v>
      </c>
      <c r="H735" s="184">
        <v>1</v>
      </c>
      <c r="I735" s="185"/>
      <c r="J735" s="186"/>
      <c r="K735" s="187">
        <f>ROUND(P735*H735,2)</f>
        <v>0</v>
      </c>
      <c r="L735" s="182" t="s">
        <v>144</v>
      </c>
      <c r="M735" s="188"/>
      <c r="N735" s="189" t="s">
        <v>1</v>
      </c>
      <c r="O735" s="190" t="s">
        <v>42</v>
      </c>
      <c r="P735" s="191">
        <f>I735+J735</f>
        <v>0</v>
      </c>
      <c r="Q735" s="191">
        <f>ROUND(I735*H735,2)</f>
        <v>0</v>
      </c>
      <c r="R735" s="191">
        <f>ROUND(J735*H735,2)</f>
        <v>0</v>
      </c>
      <c r="S735" s="70"/>
      <c r="T735" s="192">
        <f>S735*H735</f>
        <v>0</v>
      </c>
      <c r="U735" s="192">
        <v>0</v>
      </c>
      <c r="V735" s="192">
        <f>U735*H735</f>
        <v>0</v>
      </c>
      <c r="W735" s="192">
        <v>0</v>
      </c>
      <c r="X735" s="192">
        <f>W735*H735</f>
        <v>0</v>
      </c>
      <c r="Y735" s="193" t="s">
        <v>1</v>
      </c>
      <c r="Z735" s="33"/>
      <c r="AA735" s="33"/>
      <c r="AB735" s="33"/>
      <c r="AC735" s="33"/>
      <c r="AD735" s="33"/>
      <c r="AE735" s="33"/>
      <c r="AR735" s="194" t="s">
        <v>152</v>
      </c>
      <c r="AT735" s="194" t="s">
        <v>140</v>
      </c>
      <c r="AU735" s="194" t="s">
        <v>79</v>
      </c>
      <c r="AY735" s="14" t="s">
        <v>146</v>
      </c>
      <c r="BE735" s="114">
        <f>IF(O735="základní",K735,0)</f>
        <v>0</v>
      </c>
      <c r="BF735" s="114">
        <f>IF(O735="snížená",K735,0)</f>
        <v>0</v>
      </c>
      <c r="BG735" s="114">
        <f>IF(O735="zákl. přenesená",K735,0)</f>
        <v>0</v>
      </c>
      <c r="BH735" s="114">
        <f>IF(O735="sníž. přenesená",K735,0)</f>
        <v>0</v>
      </c>
      <c r="BI735" s="114">
        <f>IF(O735="nulová",K735,0)</f>
        <v>0</v>
      </c>
      <c r="BJ735" s="14" t="s">
        <v>87</v>
      </c>
      <c r="BK735" s="114">
        <f>ROUND(P735*H735,2)</f>
        <v>0</v>
      </c>
      <c r="BL735" s="14" t="s">
        <v>152</v>
      </c>
      <c r="BM735" s="194" t="s">
        <v>1355</v>
      </c>
    </row>
    <row r="736" spans="1:65" s="2" customFormat="1" ht="11.25">
      <c r="A736" s="33"/>
      <c r="B736" s="34"/>
      <c r="C736" s="35"/>
      <c r="D736" s="195" t="s">
        <v>149</v>
      </c>
      <c r="E736" s="35"/>
      <c r="F736" s="196" t="s">
        <v>1354</v>
      </c>
      <c r="G736" s="35"/>
      <c r="H736" s="35"/>
      <c r="I736" s="166"/>
      <c r="J736" s="166"/>
      <c r="K736" s="35"/>
      <c r="L736" s="35"/>
      <c r="M736" s="36"/>
      <c r="N736" s="197"/>
      <c r="O736" s="198"/>
      <c r="P736" s="70"/>
      <c r="Q736" s="70"/>
      <c r="R736" s="70"/>
      <c r="S736" s="70"/>
      <c r="T736" s="70"/>
      <c r="U736" s="70"/>
      <c r="V736" s="70"/>
      <c r="W736" s="70"/>
      <c r="X736" s="70"/>
      <c r="Y736" s="71"/>
      <c r="Z736" s="33"/>
      <c r="AA736" s="33"/>
      <c r="AB736" s="33"/>
      <c r="AC736" s="33"/>
      <c r="AD736" s="33"/>
      <c r="AE736" s="33"/>
      <c r="AT736" s="14" t="s">
        <v>149</v>
      </c>
      <c r="AU736" s="14" t="s">
        <v>79</v>
      </c>
    </row>
    <row r="737" spans="1:65" s="2" customFormat="1" ht="24.2" customHeight="1">
      <c r="A737" s="33"/>
      <c r="B737" s="34"/>
      <c r="C737" s="180" t="s">
        <v>1356</v>
      </c>
      <c r="D737" s="180" t="s">
        <v>140</v>
      </c>
      <c r="E737" s="181" t="s">
        <v>1357</v>
      </c>
      <c r="F737" s="182" t="s">
        <v>1358</v>
      </c>
      <c r="G737" s="183" t="s">
        <v>143</v>
      </c>
      <c r="H737" s="184">
        <v>1</v>
      </c>
      <c r="I737" s="185"/>
      <c r="J737" s="186"/>
      <c r="K737" s="187">
        <f>ROUND(P737*H737,2)</f>
        <v>0</v>
      </c>
      <c r="L737" s="182" t="s">
        <v>144</v>
      </c>
      <c r="M737" s="188"/>
      <c r="N737" s="189" t="s">
        <v>1</v>
      </c>
      <c r="O737" s="190" t="s">
        <v>42</v>
      </c>
      <c r="P737" s="191">
        <f>I737+J737</f>
        <v>0</v>
      </c>
      <c r="Q737" s="191">
        <f>ROUND(I737*H737,2)</f>
        <v>0</v>
      </c>
      <c r="R737" s="191">
        <f>ROUND(J737*H737,2)</f>
        <v>0</v>
      </c>
      <c r="S737" s="70"/>
      <c r="T737" s="192">
        <f>S737*H737</f>
        <v>0</v>
      </c>
      <c r="U737" s="192">
        <v>0</v>
      </c>
      <c r="V737" s="192">
        <f>U737*H737</f>
        <v>0</v>
      </c>
      <c r="W737" s="192">
        <v>0</v>
      </c>
      <c r="X737" s="192">
        <f>W737*H737</f>
        <v>0</v>
      </c>
      <c r="Y737" s="193" t="s">
        <v>1</v>
      </c>
      <c r="Z737" s="33"/>
      <c r="AA737" s="33"/>
      <c r="AB737" s="33"/>
      <c r="AC737" s="33"/>
      <c r="AD737" s="33"/>
      <c r="AE737" s="33"/>
      <c r="AR737" s="194" t="s">
        <v>152</v>
      </c>
      <c r="AT737" s="194" t="s">
        <v>140</v>
      </c>
      <c r="AU737" s="194" t="s">
        <v>79</v>
      </c>
      <c r="AY737" s="14" t="s">
        <v>146</v>
      </c>
      <c r="BE737" s="114">
        <f>IF(O737="základní",K737,0)</f>
        <v>0</v>
      </c>
      <c r="BF737" s="114">
        <f>IF(O737="snížená",K737,0)</f>
        <v>0</v>
      </c>
      <c r="BG737" s="114">
        <f>IF(O737="zákl. přenesená",K737,0)</f>
        <v>0</v>
      </c>
      <c r="BH737" s="114">
        <f>IF(O737="sníž. přenesená",K737,0)</f>
        <v>0</v>
      </c>
      <c r="BI737" s="114">
        <f>IF(O737="nulová",K737,0)</f>
        <v>0</v>
      </c>
      <c r="BJ737" s="14" t="s">
        <v>87</v>
      </c>
      <c r="BK737" s="114">
        <f>ROUND(P737*H737,2)</f>
        <v>0</v>
      </c>
      <c r="BL737" s="14" t="s">
        <v>152</v>
      </c>
      <c r="BM737" s="194" t="s">
        <v>1359</v>
      </c>
    </row>
    <row r="738" spans="1:65" s="2" customFormat="1" ht="19.5">
      <c r="A738" s="33"/>
      <c r="B738" s="34"/>
      <c r="C738" s="35"/>
      <c r="D738" s="195" t="s">
        <v>149</v>
      </c>
      <c r="E738" s="35"/>
      <c r="F738" s="196" t="s">
        <v>1358</v>
      </c>
      <c r="G738" s="35"/>
      <c r="H738" s="35"/>
      <c r="I738" s="166"/>
      <c r="J738" s="166"/>
      <c r="K738" s="35"/>
      <c r="L738" s="35"/>
      <c r="M738" s="36"/>
      <c r="N738" s="197"/>
      <c r="O738" s="198"/>
      <c r="P738" s="70"/>
      <c r="Q738" s="70"/>
      <c r="R738" s="70"/>
      <c r="S738" s="70"/>
      <c r="T738" s="70"/>
      <c r="U738" s="70"/>
      <c r="V738" s="70"/>
      <c r="W738" s="70"/>
      <c r="X738" s="70"/>
      <c r="Y738" s="71"/>
      <c r="Z738" s="33"/>
      <c r="AA738" s="33"/>
      <c r="AB738" s="33"/>
      <c r="AC738" s="33"/>
      <c r="AD738" s="33"/>
      <c r="AE738" s="33"/>
      <c r="AT738" s="14" t="s">
        <v>149</v>
      </c>
      <c r="AU738" s="14" t="s">
        <v>79</v>
      </c>
    </row>
    <row r="739" spans="1:65" s="2" customFormat="1" ht="24.2" customHeight="1">
      <c r="A739" s="33"/>
      <c r="B739" s="34"/>
      <c r="C739" s="180" t="s">
        <v>1360</v>
      </c>
      <c r="D739" s="180" t="s">
        <v>140</v>
      </c>
      <c r="E739" s="181" t="s">
        <v>1361</v>
      </c>
      <c r="F739" s="182" t="s">
        <v>1362</v>
      </c>
      <c r="G739" s="183" t="s">
        <v>143</v>
      </c>
      <c r="H739" s="184">
        <v>1</v>
      </c>
      <c r="I739" s="185"/>
      <c r="J739" s="186"/>
      <c r="K739" s="187">
        <f>ROUND(P739*H739,2)</f>
        <v>0</v>
      </c>
      <c r="L739" s="182" t="s">
        <v>144</v>
      </c>
      <c r="M739" s="188"/>
      <c r="N739" s="189" t="s">
        <v>1</v>
      </c>
      <c r="O739" s="190" t="s">
        <v>42</v>
      </c>
      <c r="P739" s="191">
        <f>I739+J739</f>
        <v>0</v>
      </c>
      <c r="Q739" s="191">
        <f>ROUND(I739*H739,2)</f>
        <v>0</v>
      </c>
      <c r="R739" s="191">
        <f>ROUND(J739*H739,2)</f>
        <v>0</v>
      </c>
      <c r="S739" s="70"/>
      <c r="T739" s="192">
        <f>S739*H739</f>
        <v>0</v>
      </c>
      <c r="U739" s="192">
        <v>0</v>
      </c>
      <c r="V739" s="192">
        <f>U739*H739</f>
        <v>0</v>
      </c>
      <c r="W739" s="192">
        <v>0</v>
      </c>
      <c r="X739" s="192">
        <f>W739*H739</f>
        <v>0</v>
      </c>
      <c r="Y739" s="193" t="s">
        <v>1</v>
      </c>
      <c r="Z739" s="33"/>
      <c r="AA739" s="33"/>
      <c r="AB739" s="33"/>
      <c r="AC739" s="33"/>
      <c r="AD739" s="33"/>
      <c r="AE739" s="33"/>
      <c r="AR739" s="194" t="s">
        <v>152</v>
      </c>
      <c r="AT739" s="194" t="s">
        <v>140</v>
      </c>
      <c r="AU739" s="194" t="s">
        <v>79</v>
      </c>
      <c r="AY739" s="14" t="s">
        <v>146</v>
      </c>
      <c r="BE739" s="114">
        <f>IF(O739="základní",K739,0)</f>
        <v>0</v>
      </c>
      <c r="BF739" s="114">
        <f>IF(O739="snížená",K739,0)</f>
        <v>0</v>
      </c>
      <c r="BG739" s="114">
        <f>IF(O739="zákl. přenesená",K739,0)</f>
        <v>0</v>
      </c>
      <c r="BH739" s="114">
        <f>IF(O739="sníž. přenesená",K739,0)</f>
        <v>0</v>
      </c>
      <c r="BI739" s="114">
        <f>IF(O739="nulová",K739,0)</f>
        <v>0</v>
      </c>
      <c r="BJ739" s="14" t="s">
        <v>87</v>
      </c>
      <c r="BK739" s="114">
        <f>ROUND(P739*H739,2)</f>
        <v>0</v>
      </c>
      <c r="BL739" s="14" t="s">
        <v>152</v>
      </c>
      <c r="BM739" s="194" t="s">
        <v>1363</v>
      </c>
    </row>
    <row r="740" spans="1:65" s="2" customFormat="1" ht="11.25">
      <c r="A740" s="33"/>
      <c r="B740" s="34"/>
      <c r="C740" s="35"/>
      <c r="D740" s="195" t="s">
        <v>149</v>
      </c>
      <c r="E740" s="35"/>
      <c r="F740" s="196" t="s">
        <v>1362</v>
      </c>
      <c r="G740" s="35"/>
      <c r="H740" s="35"/>
      <c r="I740" s="166"/>
      <c r="J740" s="166"/>
      <c r="K740" s="35"/>
      <c r="L740" s="35"/>
      <c r="M740" s="36"/>
      <c r="N740" s="197"/>
      <c r="O740" s="198"/>
      <c r="P740" s="70"/>
      <c r="Q740" s="70"/>
      <c r="R740" s="70"/>
      <c r="S740" s="70"/>
      <c r="T740" s="70"/>
      <c r="U740" s="70"/>
      <c r="V740" s="70"/>
      <c r="W740" s="70"/>
      <c r="X740" s="70"/>
      <c r="Y740" s="71"/>
      <c r="Z740" s="33"/>
      <c r="AA740" s="33"/>
      <c r="AB740" s="33"/>
      <c r="AC740" s="33"/>
      <c r="AD740" s="33"/>
      <c r="AE740" s="33"/>
      <c r="AT740" s="14" t="s">
        <v>149</v>
      </c>
      <c r="AU740" s="14" t="s">
        <v>79</v>
      </c>
    </row>
    <row r="741" spans="1:65" s="2" customFormat="1" ht="24.2" customHeight="1">
      <c r="A741" s="33"/>
      <c r="B741" s="34"/>
      <c r="C741" s="180" t="s">
        <v>1364</v>
      </c>
      <c r="D741" s="180" t="s">
        <v>140</v>
      </c>
      <c r="E741" s="181" t="s">
        <v>1365</v>
      </c>
      <c r="F741" s="182" t="s">
        <v>1366</v>
      </c>
      <c r="G741" s="183" t="s">
        <v>143</v>
      </c>
      <c r="H741" s="184">
        <v>1</v>
      </c>
      <c r="I741" s="185"/>
      <c r="J741" s="186"/>
      <c r="K741" s="187">
        <f>ROUND(P741*H741,2)</f>
        <v>0</v>
      </c>
      <c r="L741" s="182" t="s">
        <v>144</v>
      </c>
      <c r="M741" s="188"/>
      <c r="N741" s="189" t="s">
        <v>1</v>
      </c>
      <c r="O741" s="190" t="s">
        <v>42</v>
      </c>
      <c r="P741" s="191">
        <f>I741+J741</f>
        <v>0</v>
      </c>
      <c r="Q741" s="191">
        <f>ROUND(I741*H741,2)</f>
        <v>0</v>
      </c>
      <c r="R741" s="191">
        <f>ROUND(J741*H741,2)</f>
        <v>0</v>
      </c>
      <c r="S741" s="70"/>
      <c r="T741" s="192">
        <f>S741*H741</f>
        <v>0</v>
      </c>
      <c r="U741" s="192">
        <v>0</v>
      </c>
      <c r="V741" s="192">
        <f>U741*H741</f>
        <v>0</v>
      </c>
      <c r="W741" s="192">
        <v>0</v>
      </c>
      <c r="X741" s="192">
        <f>W741*H741</f>
        <v>0</v>
      </c>
      <c r="Y741" s="193" t="s">
        <v>1</v>
      </c>
      <c r="Z741" s="33"/>
      <c r="AA741" s="33"/>
      <c r="AB741" s="33"/>
      <c r="AC741" s="33"/>
      <c r="AD741" s="33"/>
      <c r="AE741" s="33"/>
      <c r="AR741" s="194" t="s">
        <v>152</v>
      </c>
      <c r="AT741" s="194" t="s">
        <v>140</v>
      </c>
      <c r="AU741" s="194" t="s">
        <v>79</v>
      </c>
      <c r="AY741" s="14" t="s">
        <v>146</v>
      </c>
      <c r="BE741" s="114">
        <f>IF(O741="základní",K741,0)</f>
        <v>0</v>
      </c>
      <c r="BF741" s="114">
        <f>IF(O741="snížená",K741,0)</f>
        <v>0</v>
      </c>
      <c r="BG741" s="114">
        <f>IF(O741="zákl. přenesená",K741,0)</f>
        <v>0</v>
      </c>
      <c r="BH741" s="114">
        <f>IF(O741="sníž. přenesená",K741,0)</f>
        <v>0</v>
      </c>
      <c r="BI741" s="114">
        <f>IF(O741="nulová",K741,0)</f>
        <v>0</v>
      </c>
      <c r="BJ741" s="14" t="s">
        <v>87</v>
      </c>
      <c r="BK741" s="114">
        <f>ROUND(P741*H741,2)</f>
        <v>0</v>
      </c>
      <c r="BL741" s="14" t="s">
        <v>152</v>
      </c>
      <c r="BM741" s="194" t="s">
        <v>1367</v>
      </c>
    </row>
    <row r="742" spans="1:65" s="2" customFormat="1" ht="11.25">
      <c r="A742" s="33"/>
      <c r="B742" s="34"/>
      <c r="C742" s="35"/>
      <c r="D742" s="195" t="s">
        <v>149</v>
      </c>
      <c r="E742" s="35"/>
      <c r="F742" s="196" t="s">
        <v>1366</v>
      </c>
      <c r="G742" s="35"/>
      <c r="H742" s="35"/>
      <c r="I742" s="166"/>
      <c r="J742" s="166"/>
      <c r="K742" s="35"/>
      <c r="L742" s="35"/>
      <c r="M742" s="36"/>
      <c r="N742" s="197"/>
      <c r="O742" s="198"/>
      <c r="P742" s="70"/>
      <c r="Q742" s="70"/>
      <c r="R742" s="70"/>
      <c r="S742" s="70"/>
      <c r="T742" s="70"/>
      <c r="U742" s="70"/>
      <c r="V742" s="70"/>
      <c r="W742" s="70"/>
      <c r="X742" s="70"/>
      <c r="Y742" s="71"/>
      <c r="Z742" s="33"/>
      <c r="AA742" s="33"/>
      <c r="AB742" s="33"/>
      <c r="AC742" s="33"/>
      <c r="AD742" s="33"/>
      <c r="AE742" s="33"/>
      <c r="AT742" s="14" t="s">
        <v>149</v>
      </c>
      <c r="AU742" s="14" t="s">
        <v>79</v>
      </c>
    </row>
    <row r="743" spans="1:65" s="2" customFormat="1" ht="24.2" customHeight="1">
      <c r="A743" s="33"/>
      <c r="B743" s="34"/>
      <c r="C743" s="180" t="s">
        <v>1368</v>
      </c>
      <c r="D743" s="180" t="s">
        <v>140</v>
      </c>
      <c r="E743" s="181" t="s">
        <v>1369</v>
      </c>
      <c r="F743" s="182" t="s">
        <v>1370</v>
      </c>
      <c r="G743" s="183" t="s">
        <v>143</v>
      </c>
      <c r="H743" s="184">
        <v>1</v>
      </c>
      <c r="I743" s="185"/>
      <c r="J743" s="186"/>
      <c r="K743" s="187">
        <f>ROUND(P743*H743,2)</f>
        <v>0</v>
      </c>
      <c r="L743" s="182" t="s">
        <v>144</v>
      </c>
      <c r="M743" s="188"/>
      <c r="N743" s="189" t="s">
        <v>1</v>
      </c>
      <c r="O743" s="190" t="s">
        <v>42</v>
      </c>
      <c r="P743" s="191">
        <f>I743+J743</f>
        <v>0</v>
      </c>
      <c r="Q743" s="191">
        <f>ROUND(I743*H743,2)</f>
        <v>0</v>
      </c>
      <c r="R743" s="191">
        <f>ROUND(J743*H743,2)</f>
        <v>0</v>
      </c>
      <c r="S743" s="70"/>
      <c r="T743" s="192">
        <f>S743*H743</f>
        <v>0</v>
      </c>
      <c r="U743" s="192">
        <v>0</v>
      </c>
      <c r="V743" s="192">
        <f>U743*H743</f>
        <v>0</v>
      </c>
      <c r="W743" s="192">
        <v>0</v>
      </c>
      <c r="X743" s="192">
        <f>W743*H743</f>
        <v>0</v>
      </c>
      <c r="Y743" s="193" t="s">
        <v>1</v>
      </c>
      <c r="Z743" s="33"/>
      <c r="AA743" s="33"/>
      <c r="AB743" s="33"/>
      <c r="AC743" s="33"/>
      <c r="AD743" s="33"/>
      <c r="AE743" s="33"/>
      <c r="AR743" s="194" t="s">
        <v>152</v>
      </c>
      <c r="AT743" s="194" t="s">
        <v>140</v>
      </c>
      <c r="AU743" s="194" t="s">
        <v>79</v>
      </c>
      <c r="AY743" s="14" t="s">
        <v>146</v>
      </c>
      <c r="BE743" s="114">
        <f>IF(O743="základní",K743,0)</f>
        <v>0</v>
      </c>
      <c r="BF743" s="114">
        <f>IF(O743="snížená",K743,0)</f>
        <v>0</v>
      </c>
      <c r="BG743" s="114">
        <f>IF(O743="zákl. přenesená",K743,0)</f>
        <v>0</v>
      </c>
      <c r="BH743" s="114">
        <f>IF(O743="sníž. přenesená",K743,0)</f>
        <v>0</v>
      </c>
      <c r="BI743" s="114">
        <f>IF(O743="nulová",K743,0)</f>
        <v>0</v>
      </c>
      <c r="BJ743" s="14" t="s">
        <v>87</v>
      </c>
      <c r="BK743" s="114">
        <f>ROUND(P743*H743,2)</f>
        <v>0</v>
      </c>
      <c r="BL743" s="14" t="s">
        <v>152</v>
      </c>
      <c r="BM743" s="194" t="s">
        <v>1371</v>
      </c>
    </row>
    <row r="744" spans="1:65" s="2" customFormat="1" ht="11.25">
      <c r="A744" s="33"/>
      <c r="B744" s="34"/>
      <c r="C744" s="35"/>
      <c r="D744" s="195" t="s">
        <v>149</v>
      </c>
      <c r="E744" s="35"/>
      <c r="F744" s="196" t="s">
        <v>1370</v>
      </c>
      <c r="G744" s="35"/>
      <c r="H744" s="35"/>
      <c r="I744" s="166"/>
      <c r="J744" s="166"/>
      <c r="K744" s="35"/>
      <c r="L744" s="35"/>
      <c r="M744" s="36"/>
      <c r="N744" s="197"/>
      <c r="O744" s="198"/>
      <c r="P744" s="70"/>
      <c r="Q744" s="70"/>
      <c r="R744" s="70"/>
      <c r="S744" s="70"/>
      <c r="T744" s="70"/>
      <c r="U744" s="70"/>
      <c r="V744" s="70"/>
      <c r="W744" s="70"/>
      <c r="X744" s="70"/>
      <c r="Y744" s="71"/>
      <c r="Z744" s="33"/>
      <c r="AA744" s="33"/>
      <c r="AB744" s="33"/>
      <c r="AC744" s="33"/>
      <c r="AD744" s="33"/>
      <c r="AE744" s="33"/>
      <c r="AT744" s="14" t="s">
        <v>149</v>
      </c>
      <c r="AU744" s="14" t="s">
        <v>79</v>
      </c>
    </row>
    <row r="745" spans="1:65" s="2" customFormat="1" ht="24.2" customHeight="1">
      <c r="A745" s="33"/>
      <c r="B745" s="34"/>
      <c r="C745" s="180" t="s">
        <v>1372</v>
      </c>
      <c r="D745" s="180" t="s">
        <v>140</v>
      </c>
      <c r="E745" s="181" t="s">
        <v>1373</v>
      </c>
      <c r="F745" s="182" t="s">
        <v>1374</v>
      </c>
      <c r="G745" s="183" t="s">
        <v>143</v>
      </c>
      <c r="H745" s="184">
        <v>1</v>
      </c>
      <c r="I745" s="185"/>
      <c r="J745" s="186"/>
      <c r="K745" s="187">
        <f>ROUND(P745*H745,2)</f>
        <v>0</v>
      </c>
      <c r="L745" s="182" t="s">
        <v>144</v>
      </c>
      <c r="M745" s="188"/>
      <c r="N745" s="189" t="s">
        <v>1</v>
      </c>
      <c r="O745" s="190" t="s">
        <v>42</v>
      </c>
      <c r="P745" s="191">
        <f>I745+J745</f>
        <v>0</v>
      </c>
      <c r="Q745" s="191">
        <f>ROUND(I745*H745,2)</f>
        <v>0</v>
      </c>
      <c r="R745" s="191">
        <f>ROUND(J745*H745,2)</f>
        <v>0</v>
      </c>
      <c r="S745" s="70"/>
      <c r="T745" s="192">
        <f>S745*H745</f>
        <v>0</v>
      </c>
      <c r="U745" s="192">
        <v>0</v>
      </c>
      <c r="V745" s="192">
        <f>U745*H745</f>
        <v>0</v>
      </c>
      <c r="W745" s="192">
        <v>0</v>
      </c>
      <c r="X745" s="192">
        <f>W745*H745</f>
        <v>0</v>
      </c>
      <c r="Y745" s="193" t="s">
        <v>1</v>
      </c>
      <c r="Z745" s="33"/>
      <c r="AA745" s="33"/>
      <c r="AB745" s="33"/>
      <c r="AC745" s="33"/>
      <c r="AD745" s="33"/>
      <c r="AE745" s="33"/>
      <c r="AR745" s="194" t="s">
        <v>152</v>
      </c>
      <c r="AT745" s="194" t="s">
        <v>140</v>
      </c>
      <c r="AU745" s="194" t="s">
        <v>79</v>
      </c>
      <c r="AY745" s="14" t="s">
        <v>146</v>
      </c>
      <c r="BE745" s="114">
        <f>IF(O745="základní",K745,0)</f>
        <v>0</v>
      </c>
      <c r="BF745" s="114">
        <f>IF(O745="snížená",K745,0)</f>
        <v>0</v>
      </c>
      <c r="BG745" s="114">
        <f>IF(O745="zákl. přenesená",K745,0)</f>
        <v>0</v>
      </c>
      <c r="BH745" s="114">
        <f>IF(O745="sníž. přenesená",K745,0)</f>
        <v>0</v>
      </c>
      <c r="BI745" s="114">
        <f>IF(O745="nulová",K745,0)</f>
        <v>0</v>
      </c>
      <c r="BJ745" s="14" t="s">
        <v>87</v>
      </c>
      <c r="BK745" s="114">
        <f>ROUND(P745*H745,2)</f>
        <v>0</v>
      </c>
      <c r="BL745" s="14" t="s">
        <v>152</v>
      </c>
      <c r="BM745" s="194" t="s">
        <v>1375</v>
      </c>
    </row>
    <row r="746" spans="1:65" s="2" customFormat="1" ht="11.25">
      <c r="A746" s="33"/>
      <c r="B746" s="34"/>
      <c r="C746" s="35"/>
      <c r="D746" s="195" t="s">
        <v>149</v>
      </c>
      <c r="E746" s="35"/>
      <c r="F746" s="196" t="s">
        <v>1374</v>
      </c>
      <c r="G746" s="35"/>
      <c r="H746" s="35"/>
      <c r="I746" s="166"/>
      <c r="J746" s="166"/>
      <c r="K746" s="35"/>
      <c r="L746" s="35"/>
      <c r="M746" s="36"/>
      <c r="N746" s="197"/>
      <c r="O746" s="198"/>
      <c r="P746" s="70"/>
      <c r="Q746" s="70"/>
      <c r="R746" s="70"/>
      <c r="S746" s="70"/>
      <c r="T746" s="70"/>
      <c r="U746" s="70"/>
      <c r="V746" s="70"/>
      <c r="W746" s="70"/>
      <c r="X746" s="70"/>
      <c r="Y746" s="71"/>
      <c r="Z746" s="33"/>
      <c r="AA746" s="33"/>
      <c r="AB746" s="33"/>
      <c r="AC746" s="33"/>
      <c r="AD746" s="33"/>
      <c r="AE746" s="33"/>
      <c r="AT746" s="14" t="s">
        <v>149</v>
      </c>
      <c r="AU746" s="14" t="s">
        <v>79</v>
      </c>
    </row>
    <row r="747" spans="1:65" s="2" customFormat="1" ht="24.2" customHeight="1">
      <c r="A747" s="33"/>
      <c r="B747" s="34"/>
      <c r="C747" s="180" t="s">
        <v>1376</v>
      </c>
      <c r="D747" s="180" t="s">
        <v>140</v>
      </c>
      <c r="E747" s="181" t="s">
        <v>1377</v>
      </c>
      <c r="F747" s="182" t="s">
        <v>1378</v>
      </c>
      <c r="G747" s="183" t="s">
        <v>143</v>
      </c>
      <c r="H747" s="184">
        <v>1</v>
      </c>
      <c r="I747" s="185"/>
      <c r="J747" s="186"/>
      <c r="K747" s="187">
        <f>ROUND(P747*H747,2)</f>
        <v>0</v>
      </c>
      <c r="L747" s="182" t="s">
        <v>144</v>
      </c>
      <c r="M747" s="188"/>
      <c r="N747" s="189" t="s">
        <v>1</v>
      </c>
      <c r="O747" s="190" t="s">
        <v>42</v>
      </c>
      <c r="P747" s="191">
        <f>I747+J747</f>
        <v>0</v>
      </c>
      <c r="Q747" s="191">
        <f>ROUND(I747*H747,2)</f>
        <v>0</v>
      </c>
      <c r="R747" s="191">
        <f>ROUND(J747*H747,2)</f>
        <v>0</v>
      </c>
      <c r="S747" s="70"/>
      <c r="T747" s="192">
        <f>S747*H747</f>
        <v>0</v>
      </c>
      <c r="U747" s="192">
        <v>0</v>
      </c>
      <c r="V747" s="192">
        <f>U747*H747</f>
        <v>0</v>
      </c>
      <c r="W747" s="192">
        <v>0</v>
      </c>
      <c r="X747" s="192">
        <f>W747*H747</f>
        <v>0</v>
      </c>
      <c r="Y747" s="193" t="s">
        <v>1</v>
      </c>
      <c r="Z747" s="33"/>
      <c r="AA747" s="33"/>
      <c r="AB747" s="33"/>
      <c r="AC747" s="33"/>
      <c r="AD747" s="33"/>
      <c r="AE747" s="33"/>
      <c r="AR747" s="194" t="s">
        <v>152</v>
      </c>
      <c r="AT747" s="194" t="s">
        <v>140</v>
      </c>
      <c r="AU747" s="194" t="s">
        <v>79</v>
      </c>
      <c r="AY747" s="14" t="s">
        <v>146</v>
      </c>
      <c r="BE747" s="114">
        <f>IF(O747="základní",K747,0)</f>
        <v>0</v>
      </c>
      <c r="BF747" s="114">
        <f>IF(O747="snížená",K747,0)</f>
        <v>0</v>
      </c>
      <c r="BG747" s="114">
        <f>IF(O747="zákl. přenesená",K747,0)</f>
        <v>0</v>
      </c>
      <c r="BH747" s="114">
        <f>IF(O747="sníž. přenesená",K747,0)</f>
        <v>0</v>
      </c>
      <c r="BI747" s="114">
        <f>IF(O747="nulová",K747,0)</f>
        <v>0</v>
      </c>
      <c r="BJ747" s="14" t="s">
        <v>87</v>
      </c>
      <c r="BK747" s="114">
        <f>ROUND(P747*H747,2)</f>
        <v>0</v>
      </c>
      <c r="BL747" s="14" t="s">
        <v>152</v>
      </c>
      <c r="BM747" s="194" t="s">
        <v>1379</v>
      </c>
    </row>
    <row r="748" spans="1:65" s="2" customFormat="1" ht="11.25">
      <c r="A748" s="33"/>
      <c r="B748" s="34"/>
      <c r="C748" s="35"/>
      <c r="D748" s="195" t="s">
        <v>149</v>
      </c>
      <c r="E748" s="35"/>
      <c r="F748" s="196" t="s">
        <v>1378</v>
      </c>
      <c r="G748" s="35"/>
      <c r="H748" s="35"/>
      <c r="I748" s="166"/>
      <c r="J748" s="166"/>
      <c r="K748" s="35"/>
      <c r="L748" s="35"/>
      <c r="M748" s="36"/>
      <c r="N748" s="197"/>
      <c r="O748" s="198"/>
      <c r="P748" s="70"/>
      <c r="Q748" s="70"/>
      <c r="R748" s="70"/>
      <c r="S748" s="70"/>
      <c r="T748" s="70"/>
      <c r="U748" s="70"/>
      <c r="V748" s="70"/>
      <c r="W748" s="70"/>
      <c r="X748" s="70"/>
      <c r="Y748" s="71"/>
      <c r="Z748" s="33"/>
      <c r="AA748" s="33"/>
      <c r="AB748" s="33"/>
      <c r="AC748" s="33"/>
      <c r="AD748" s="33"/>
      <c r="AE748" s="33"/>
      <c r="AT748" s="14" t="s">
        <v>149</v>
      </c>
      <c r="AU748" s="14" t="s">
        <v>79</v>
      </c>
    </row>
    <row r="749" spans="1:65" s="2" customFormat="1" ht="24.2" customHeight="1">
      <c r="A749" s="33"/>
      <c r="B749" s="34"/>
      <c r="C749" s="180" t="s">
        <v>1380</v>
      </c>
      <c r="D749" s="180" t="s">
        <v>140</v>
      </c>
      <c r="E749" s="181" t="s">
        <v>1381</v>
      </c>
      <c r="F749" s="182" t="s">
        <v>1382</v>
      </c>
      <c r="G749" s="183" t="s">
        <v>143</v>
      </c>
      <c r="H749" s="184">
        <v>1</v>
      </c>
      <c r="I749" s="185"/>
      <c r="J749" s="186"/>
      <c r="K749" s="187">
        <f>ROUND(P749*H749,2)</f>
        <v>0</v>
      </c>
      <c r="L749" s="182" t="s">
        <v>144</v>
      </c>
      <c r="M749" s="188"/>
      <c r="N749" s="189" t="s">
        <v>1</v>
      </c>
      <c r="O749" s="190" t="s">
        <v>42</v>
      </c>
      <c r="P749" s="191">
        <f>I749+J749</f>
        <v>0</v>
      </c>
      <c r="Q749" s="191">
        <f>ROUND(I749*H749,2)</f>
        <v>0</v>
      </c>
      <c r="R749" s="191">
        <f>ROUND(J749*H749,2)</f>
        <v>0</v>
      </c>
      <c r="S749" s="70"/>
      <c r="T749" s="192">
        <f>S749*H749</f>
        <v>0</v>
      </c>
      <c r="U749" s="192">
        <v>0</v>
      </c>
      <c r="V749" s="192">
        <f>U749*H749</f>
        <v>0</v>
      </c>
      <c r="W749" s="192">
        <v>0</v>
      </c>
      <c r="X749" s="192">
        <f>W749*H749</f>
        <v>0</v>
      </c>
      <c r="Y749" s="193" t="s">
        <v>1</v>
      </c>
      <c r="Z749" s="33"/>
      <c r="AA749" s="33"/>
      <c r="AB749" s="33"/>
      <c r="AC749" s="33"/>
      <c r="AD749" s="33"/>
      <c r="AE749" s="33"/>
      <c r="AR749" s="194" t="s">
        <v>152</v>
      </c>
      <c r="AT749" s="194" t="s">
        <v>140</v>
      </c>
      <c r="AU749" s="194" t="s">
        <v>79</v>
      </c>
      <c r="AY749" s="14" t="s">
        <v>146</v>
      </c>
      <c r="BE749" s="114">
        <f>IF(O749="základní",K749,0)</f>
        <v>0</v>
      </c>
      <c r="BF749" s="114">
        <f>IF(O749="snížená",K749,0)</f>
        <v>0</v>
      </c>
      <c r="BG749" s="114">
        <f>IF(O749="zákl. přenesená",K749,0)</f>
        <v>0</v>
      </c>
      <c r="BH749" s="114">
        <f>IF(O749="sníž. přenesená",K749,0)</f>
        <v>0</v>
      </c>
      <c r="BI749" s="114">
        <f>IF(O749="nulová",K749,0)</f>
        <v>0</v>
      </c>
      <c r="BJ749" s="14" t="s">
        <v>87</v>
      </c>
      <c r="BK749" s="114">
        <f>ROUND(P749*H749,2)</f>
        <v>0</v>
      </c>
      <c r="BL749" s="14" t="s">
        <v>152</v>
      </c>
      <c r="BM749" s="194" t="s">
        <v>1383</v>
      </c>
    </row>
    <row r="750" spans="1:65" s="2" customFormat="1" ht="11.25">
      <c r="A750" s="33"/>
      <c r="B750" s="34"/>
      <c r="C750" s="35"/>
      <c r="D750" s="195" t="s">
        <v>149</v>
      </c>
      <c r="E750" s="35"/>
      <c r="F750" s="196" t="s">
        <v>1382</v>
      </c>
      <c r="G750" s="35"/>
      <c r="H750" s="35"/>
      <c r="I750" s="166"/>
      <c r="J750" s="166"/>
      <c r="K750" s="35"/>
      <c r="L750" s="35"/>
      <c r="M750" s="36"/>
      <c r="N750" s="197"/>
      <c r="O750" s="198"/>
      <c r="P750" s="70"/>
      <c r="Q750" s="70"/>
      <c r="R750" s="70"/>
      <c r="S750" s="70"/>
      <c r="T750" s="70"/>
      <c r="U750" s="70"/>
      <c r="V750" s="70"/>
      <c r="W750" s="70"/>
      <c r="X750" s="70"/>
      <c r="Y750" s="71"/>
      <c r="Z750" s="33"/>
      <c r="AA750" s="33"/>
      <c r="AB750" s="33"/>
      <c r="AC750" s="33"/>
      <c r="AD750" s="33"/>
      <c r="AE750" s="33"/>
      <c r="AT750" s="14" t="s">
        <v>149</v>
      </c>
      <c r="AU750" s="14" t="s">
        <v>79</v>
      </c>
    </row>
    <row r="751" spans="1:65" s="2" customFormat="1" ht="24.2" customHeight="1">
      <c r="A751" s="33"/>
      <c r="B751" s="34"/>
      <c r="C751" s="180" t="s">
        <v>1384</v>
      </c>
      <c r="D751" s="180" t="s">
        <v>140</v>
      </c>
      <c r="E751" s="181" t="s">
        <v>1385</v>
      </c>
      <c r="F751" s="182" t="s">
        <v>1386</v>
      </c>
      <c r="G751" s="183" t="s">
        <v>143</v>
      </c>
      <c r="H751" s="184">
        <v>1</v>
      </c>
      <c r="I751" s="185"/>
      <c r="J751" s="186"/>
      <c r="K751" s="187">
        <f>ROUND(P751*H751,2)</f>
        <v>0</v>
      </c>
      <c r="L751" s="182" t="s">
        <v>144</v>
      </c>
      <c r="M751" s="188"/>
      <c r="N751" s="189" t="s">
        <v>1</v>
      </c>
      <c r="O751" s="190" t="s">
        <v>42</v>
      </c>
      <c r="P751" s="191">
        <f>I751+J751</f>
        <v>0</v>
      </c>
      <c r="Q751" s="191">
        <f>ROUND(I751*H751,2)</f>
        <v>0</v>
      </c>
      <c r="R751" s="191">
        <f>ROUND(J751*H751,2)</f>
        <v>0</v>
      </c>
      <c r="S751" s="70"/>
      <c r="T751" s="192">
        <f>S751*H751</f>
        <v>0</v>
      </c>
      <c r="U751" s="192">
        <v>0</v>
      </c>
      <c r="V751" s="192">
        <f>U751*H751</f>
        <v>0</v>
      </c>
      <c r="W751" s="192">
        <v>0</v>
      </c>
      <c r="X751" s="192">
        <f>W751*H751</f>
        <v>0</v>
      </c>
      <c r="Y751" s="193" t="s">
        <v>1</v>
      </c>
      <c r="Z751" s="33"/>
      <c r="AA751" s="33"/>
      <c r="AB751" s="33"/>
      <c r="AC751" s="33"/>
      <c r="AD751" s="33"/>
      <c r="AE751" s="33"/>
      <c r="AR751" s="194" t="s">
        <v>152</v>
      </c>
      <c r="AT751" s="194" t="s">
        <v>140</v>
      </c>
      <c r="AU751" s="194" t="s">
        <v>79</v>
      </c>
      <c r="AY751" s="14" t="s">
        <v>146</v>
      </c>
      <c r="BE751" s="114">
        <f>IF(O751="základní",K751,0)</f>
        <v>0</v>
      </c>
      <c r="BF751" s="114">
        <f>IF(O751="snížená",K751,0)</f>
        <v>0</v>
      </c>
      <c r="BG751" s="114">
        <f>IF(O751="zákl. přenesená",K751,0)</f>
        <v>0</v>
      </c>
      <c r="BH751" s="114">
        <f>IF(O751="sníž. přenesená",K751,0)</f>
        <v>0</v>
      </c>
      <c r="BI751" s="114">
        <f>IF(O751="nulová",K751,0)</f>
        <v>0</v>
      </c>
      <c r="BJ751" s="14" t="s">
        <v>87</v>
      </c>
      <c r="BK751" s="114">
        <f>ROUND(P751*H751,2)</f>
        <v>0</v>
      </c>
      <c r="BL751" s="14" t="s">
        <v>152</v>
      </c>
      <c r="BM751" s="194" t="s">
        <v>1387</v>
      </c>
    </row>
    <row r="752" spans="1:65" s="2" customFormat="1" ht="19.5">
      <c r="A752" s="33"/>
      <c r="B752" s="34"/>
      <c r="C752" s="35"/>
      <c r="D752" s="195" t="s">
        <v>149</v>
      </c>
      <c r="E752" s="35"/>
      <c r="F752" s="196" t="s">
        <v>1386</v>
      </c>
      <c r="G752" s="35"/>
      <c r="H752" s="35"/>
      <c r="I752" s="166"/>
      <c r="J752" s="166"/>
      <c r="K752" s="35"/>
      <c r="L752" s="35"/>
      <c r="M752" s="36"/>
      <c r="N752" s="197"/>
      <c r="O752" s="198"/>
      <c r="P752" s="70"/>
      <c r="Q752" s="70"/>
      <c r="R752" s="70"/>
      <c r="S752" s="70"/>
      <c r="T752" s="70"/>
      <c r="U752" s="70"/>
      <c r="V752" s="70"/>
      <c r="W752" s="70"/>
      <c r="X752" s="70"/>
      <c r="Y752" s="71"/>
      <c r="Z752" s="33"/>
      <c r="AA752" s="33"/>
      <c r="AB752" s="33"/>
      <c r="AC752" s="33"/>
      <c r="AD752" s="33"/>
      <c r="AE752" s="33"/>
      <c r="AT752" s="14" t="s">
        <v>149</v>
      </c>
      <c r="AU752" s="14" t="s">
        <v>79</v>
      </c>
    </row>
    <row r="753" spans="1:65" s="2" customFormat="1" ht="49.15" customHeight="1">
      <c r="A753" s="33"/>
      <c r="B753" s="34"/>
      <c r="C753" s="180" t="s">
        <v>1388</v>
      </c>
      <c r="D753" s="180" t="s">
        <v>140</v>
      </c>
      <c r="E753" s="181" t="s">
        <v>1389</v>
      </c>
      <c r="F753" s="182" t="s">
        <v>1390</v>
      </c>
      <c r="G753" s="183" t="s">
        <v>143</v>
      </c>
      <c r="H753" s="184">
        <v>1</v>
      </c>
      <c r="I753" s="185"/>
      <c r="J753" s="186"/>
      <c r="K753" s="187">
        <f>ROUND(P753*H753,2)</f>
        <v>0</v>
      </c>
      <c r="L753" s="182" t="s">
        <v>144</v>
      </c>
      <c r="M753" s="188"/>
      <c r="N753" s="189" t="s">
        <v>1</v>
      </c>
      <c r="O753" s="190" t="s">
        <v>42</v>
      </c>
      <c r="P753" s="191">
        <f>I753+J753</f>
        <v>0</v>
      </c>
      <c r="Q753" s="191">
        <f>ROUND(I753*H753,2)</f>
        <v>0</v>
      </c>
      <c r="R753" s="191">
        <f>ROUND(J753*H753,2)</f>
        <v>0</v>
      </c>
      <c r="S753" s="70"/>
      <c r="T753" s="192">
        <f>S753*H753</f>
        <v>0</v>
      </c>
      <c r="U753" s="192">
        <v>0</v>
      </c>
      <c r="V753" s="192">
        <f>U753*H753</f>
        <v>0</v>
      </c>
      <c r="W753" s="192">
        <v>0</v>
      </c>
      <c r="X753" s="192">
        <f>W753*H753</f>
        <v>0</v>
      </c>
      <c r="Y753" s="193" t="s">
        <v>1</v>
      </c>
      <c r="Z753" s="33"/>
      <c r="AA753" s="33"/>
      <c r="AB753" s="33"/>
      <c r="AC753" s="33"/>
      <c r="AD753" s="33"/>
      <c r="AE753" s="33"/>
      <c r="AR753" s="194" t="s">
        <v>152</v>
      </c>
      <c r="AT753" s="194" t="s">
        <v>140</v>
      </c>
      <c r="AU753" s="194" t="s">
        <v>79</v>
      </c>
      <c r="AY753" s="14" t="s">
        <v>146</v>
      </c>
      <c r="BE753" s="114">
        <f>IF(O753="základní",K753,0)</f>
        <v>0</v>
      </c>
      <c r="BF753" s="114">
        <f>IF(O753="snížená",K753,0)</f>
        <v>0</v>
      </c>
      <c r="BG753" s="114">
        <f>IF(O753="zákl. přenesená",K753,0)</f>
        <v>0</v>
      </c>
      <c r="BH753" s="114">
        <f>IF(O753="sníž. přenesená",K753,0)</f>
        <v>0</v>
      </c>
      <c r="BI753" s="114">
        <f>IF(O753="nulová",K753,0)</f>
        <v>0</v>
      </c>
      <c r="BJ753" s="14" t="s">
        <v>87</v>
      </c>
      <c r="BK753" s="114">
        <f>ROUND(P753*H753,2)</f>
        <v>0</v>
      </c>
      <c r="BL753" s="14" t="s">
        <v>152</v>
      </c>
      <c r="BM753" s="194" t="s">
        <v>1391</v>
      </c>
    </row>
    <row r="754" spans="1:65" s="2" customFormat="1" ht="29.25">
      <c r="A754" s="33"/>
      <c r="B754" s="34"/>
      <c r="C754" s="35"/>
      <c r="D754" s="195" t="s">
        <v>149</v>
      </c>
      <c r="E754" s="35"/>
      <c r="F754" s="196" t="s">
        <v>1390</v>
      </c>
      <c r="G754" s="35"/>
      <c r="H754" s="35"/>
      <c r="I754" s="166"/>
      <c r="J754" s="166"/>
      <c r="K754" s="35"/>
      <c r="L754" s="35"/>
      <c r="M754" s="36"/>
      <c r="N754" s="197"/>
      <c r="O754" s="198"/>
      <c r="P754" s="70"/>
      <c r="Q754" s="70"/>
      <c r="R754" s="70"/>
      <c r="S754" s="70"/>
      <c r="T754" s="70"/>
      <c r="U754" s="70"/>
      <c r="V754" s="70"/>
      <c r="W754" s="70"/>
      <c r="X754" s="70"/>
      <c r="Y754" s="71"/>
      <c r="Z754" s="33"/>
      <c r="AA754" s="33"/>
      <c r="AB754" s="33"/>
      <c r="AC754" s="33"/>
      <c r="AD754" s="33"/>
      <c r="AE754" s="33"/>
      <c r="AT754" s="14" t="s">
        <v>149</v>
      </c>
      <c r="AU754" s="14" t="s">
        <v>79</v>
      </c>
    </row>
    <row r="755" spans="1:65" s="2" customFormat="1" ht="24.2" customHeight="1">
      <c r="A755" s="33"/>
      <c r="B755" s="34"/>
      <c r="C755" s="180" t="s">
        <v>1392</v>
      </c>
      <c r="D755" s="180" t="s">
        <v>140</v>
      </c>
      <c r="E755" s="181" t="s">
        <v>1393</v>
      </c>
      <c r="F755" s="182" t="s">
        <v>1394</v>
      </c>
      <c r="G755" s="183" t="s">
        <v>143</v>
      </c>
      <c r="H755" s="184">
        <v>1</v>
      </c>
      <c r="I755" s="185"/>
      <c r="J755" s="186"/>
      <c r="K755" s="187">
        <f>ROUND(P755*H755,2)</f>
        <v>0</v>
      </c>
      <c r="L755" s="182" t="s">
        <v>144</v>
      </c>
      <c r="M755" s="188"/>
      <c r="N755" s="189" t="s">
        <v>1</v>
      </c>
      <c r="O755" s="190" t="s">
        <v>42</v>
      </c>
      <c r="P755" s="191">
        <f>I755+J755</f>
        <v>0</v>
      </c>
      <c r="Q755" s="191">
        <f>ROUND(I755*H755,2)</f>
        <v>0</v>
      </c>
      <c r="R755" s="191">
        <f>ROUND(J755*H755,2)</f>
        <v>0</v>
      </c>
      <c r="S755" s="70"/>
      <c r="T755" s="192">
        <f>S755*H755</f>
        <v>0</v>
      </c>
      <c r="U755" s="192">
        <v>0</v>
      </c>
      <c r="V755" s="192">
        <f>U755*H755</f>
        <v>0</v>
      </c>
      <c r="W755" s="192">
        <v>0</v>
      </c>
      <c r="X755" s="192">
        <f>W755*H755</f>
        <v>0</v>
      </c>
      <c r="Y755" s="193" t="s">
        <v>1</v>
      </c>
      <c r="Z755" s="33"/>
      <c r="AA755" s="33"/>
      <c r="AB755" s="33"/>
      <c r="AC755" s="33"/>
      <c r="AD755" s="33"/>
      <c r="AE755" s="33"/>
      <c r="AR755" s="194" t="s">
        <v>152</v>
      </c>
      <c r="AT755" s="194" t="s">
        <v>140</v>
      </c>
      <c r="AU755" s="194" t="s">
        <v>79</v>
      </c>
      <c r="AY755" s="14" t="s">
        <v>146</v>
      </c>
      <c r="BE755" s="114">
        <f>IF(O755="základní",K755,0)</f>
        <v>0</v>
      </c>
      <c r="BF755" s="114">
        <f>IF(O755="snížená",K755,0)</f>
        <v>0</v>
      </c>
      <c r="BG755" s="114">
        <f>IF(O755="zákl. přenesená",K755,0)</f>
        <v>0</v>
      </c>
      <c r="BH755" s="114">
        <f>IF(O755="sníž. přenesená",K755,0)</f>
        <v>0</v>
      </c>
      <c r="BI755" s="114">
        <f>IF(O755="nulová",K755,0)</f>
        <v>0</v>
      </c>
      <c r="BJ755" s="14" t="s">
        <v>87</v>
      </c>
      <c r="BK755" s="114">
        <f>ROUND(P755*H755,2)</f>
        <v>0</v>
      </c>
      <c r="BL755" s="14" t="s">
        <v>152</v>
      </c>
      <c r="BM755" s="194" t="s">
        <v>1395</v>
      </c>
    </row>
    <row r="756" spans="1:65" s="2" customFormat="1" ht="11.25">
      <c r="A756" s="33"/>
      <c r="B756" s="34"/>
      <c r="C756" s="35"/>
      <c r="D756" s="195" t="s">
        <v>149</v>
      </c>
      <c r="E756" s="35"/>
      <c r="F756" s="196" t="s">
        <v>1394</v>
      </c>
      <c r="G756" s="35"/>
      <c r="H756" s="35"/>
      <c r="I756" s="166"/>
      <c r="J756" s="166"/>
      <c r="K756" s="35"/>
      <c r="L756" s="35"/>
      <c r="M756" s="36"/>
      <c r="N756" s="197"/>
      <c r="O756" s="198"/>
      <c r="P756" s="70"/>
      <c r="Q756" s="70"/>
      <c r="R756" s="70"/>
      <c r="S756" s="70"/>
      <c r="T756" s="70"/>
      <c r="U756" s="70"/>
      <c r="V756" s="70"/>
      <c r="W756" s="70"/>
      <c r="X756" s="70"/>
      <c r="Y756" s="71"/>
      <c r="Z756" s="33"/>
      <c r="AA756" s="33"/>
      <c r="AB756" s="33"/>
      <c r="AC756" s="33"/>
      <c r="AD756" s="33"/>
      <c r="AE756" s="33"/>
      <c r="AT756" s="14" t="s">
        <v>149</v>
      </c>
      <c r="AU756" s="14" t="s">
        <v>79</v>
      </c>
    </row>
    <row r="757" spans="1:65" s="2" customFormat="1" ht="24.2" customHeight="1">
      <c r="A757" s="33"/>
      <c r="B757" s="34"/>
      <c r="C757" s="180" t="s">
        <v>1396</v>
      </c>
      <c r="D757" s="180" t="s">
        <v>140</v>
      </c>
      <c r="E757" s="181" t="s">
        <v>1397</v>
      </c>
      <c r="F757" s="182" t="s">
        <v>1398</v>
      </c>
      <c r="G757" s="183" t="s">
        <v>143</v>
      </c>
      <c r="H757" s="184">
        <v>1</v>
      </c>
      <c r="I757" s="185"/>
      <c r="J757" s="186"/>
      <c r="K757" s="187">
        <f>ROUND(P757*H757,2)</f>
        <v>0</v>
      </c>
      <c r="L757" s="182" t="s">
        <v>144</v>
      </c>
      <c r="M757" s="188"/>
      <c r="N757" s="189" t="s">
        <v>1</v>
      </c>
      <c r="O757" s="190" t="s">
        <v>42</v>
      </c>
      <c r="P757" s="191">
        <f>I757+J757</f>
        <v>0</v>
      </c>
      <c r="Q757" s="191">
        <f>ROUND(I757*H757,2)</f>
        <v>0</v>
      </c>
      <c r="R757" s="191">
        <f>ROUND(J757*H757,2)</f>
        <v>0</v>
      </c>
      <c r="S757" s="70"/>
      <c r="T757" s="192">
        <f>S757*H757</f>
        <v>0</v>
      </c>
      <c r="U757" s="192">
        <v>0</v>
      </c>
      <c r="V757" s="192">
        <f>U757*H757</f>
        <v>0</v>
      </c>
      <c r="W757" s="192">
        <v>0</v>
      </c>
      <c r="X757" s="192">
        <f>W757*H757</f>
        <v>0</v>
      </c>
      <c r="Y757" s="193" t="s">
        <v>1</v>
      </c>
      <c r="Z757" s="33"/>
      <c r="AA757" s="33"/>
      <c r="AB757" s="33"/>
      <c r="AC757" s="33"/>
      <c r="AD757" s="33"/>
      <c r="AE757" s="33"/>
      <c r="AR757" s="194" t="s">
        <v>152</v>
      </c>
      <c r="AT757" s="194" t="s">
        <v>140</v>
      </c>
      <c r="AU757" s="194" t="s">
        <v>79</v>
      </c>
      <c r="AY757" s="14" t="s">
        <v>146</v>
      </c>
      <c r="BE757" s="114">
        <f>IF(O757="základní",K757,0)</f>
        <v>0</v>
      </c>
      <c r="BF757" s="114">
        <f>IF(O757="snížená",K757,0)</f>
        <v>0</v>
      </c>
      <c r="BG757" s="114">
        <f>IF(O757="zákl. přenesená",K757,0)</f>
        <v>0</v>
      </c>
      <c r="BH757" s="114">
        <f>IF(O757="sníž. přenesená",K757,0)</f>
        <v>0</v>
      </c>
      <c r="BI757" s="114">
        <f>IF(O757="nulová",K757,0)</f>
        <v>0</v>
      </c>
      <c r="BJ757" s="14" t="s">
        <v>87</v>
      </c>
      <c r="BK757" s="114">
        <f>ROUND(P757*H757,2)</f>
        <v>0</v>
      </c>
      <c r="BL757" s="14" t="s">
        <v>152</v>
      </c>
      <c r="BM757" s="194" t="s">
        <v>1399</v>
      </c>
    </row>
    <row r="758" spans="1:65" s="2" customFormat="1" ht="11.25">
      <c r="A758" s="33"/>
      <c r="B758" s="34"/>
      <c r="C758" s="35"/>
      <c r="D758" s="195" t="s">
        <v>149</v>
      </c>
      <c r="E758" s="35"/>
      <c r="F758" s="196" t="s">
        <v>1398</v>
      </c>
      <c r="G758" s="35"/>
      <c r="H758" s="35"/>
      <c r="I758" s="166"/>
      <c r="J758" s="166"/>
      <c r="K758" s="35"/>
      <c r="L758" s="35"/>
      <c r="M758" s="36"/>
      <c r="N758" s="197"/>
      <c r="O758" s="198"/>
      <c r="P758" s="70"/>
      <c r="Q758" s="70"/>
      <c r="R758" s="70"/>
      <c r="S758" s="70"/>
      <c r="T758" s="70"/>
      <c r="U758" s="70"/>
      <c r="V758" s="70"/>
      <c r="W758" s="70"/>
      <c r="X758" s="70"/>
      <c r="Y758" s="71"/>
      <c r="Z758" s="33"/>
      <c r="AA758" s="33"/>
      <c r="AB758" s="33"/>
      <c r="AC758" s="33"/>
      <c r="AD758" s="33"/>
      <c r="AE758" s="33"/>
      <c r="AT758" s="14" t="s">
        <v>149</v>
      </c>
      <c r="AU758" s="14" t="s">
        <v>79</v>
      </c>
    </row>
    <row r="759" spans="1:65" s="2" customFormat="1" ht="24.2" customHeight="1">
      <c r="A759" s="33"/>
      <c r="B759" s="34"/>
      <c r="C759" s="180" t="s">
        <v>1400</v>
      </c>
      <c r="D759" s="180" t="s">
        <v>140</v>
      </c>
      <c r="E759" s="181" t="s">
        <v>1401</v>
      </c>
      <c r="F759" s="182" t="s">
        <v>1402</v>
      </c>
      <c r="G759" s="183" t="s">
        <v>143</v>
      </c>
      <c r="H759" s="184">
        <v>1</v>
      </c>
      <c r="I759" s="185"/>
      <c r="J759" s="186"/>
      <c r="K759" s="187">
        <f>ROUND(P759*H759,2)</f>
        <v>0</v>
      </c>
      <c r="L759" s="182" t="s">
        <v>144</v>
      </c>
      <c r="M759" s="188"/>
      <c r="N759" s="189" t="s">
        <v>1</v>
      </c>
      <c r="O759" s="190" t="s">
        <v>42</v>
      </c>
      <c r="P759" s="191">
        <f>I759+J759</f>
        <v>0</v>
      </c>
      <c r="Q759" s="191">
        <f>ROUND(I759*H759,2)</f>
        <v>0</v>
      </c>
      <c r="R759" s="191">
        <f>ROUND(J759*H759,2)</f>
        <v>0</v>
      </c>
      <c r="S759" s="70"/>
      <c r="T759" s="192">
        <f>S759*H759</f>
        <v>0</v>
      </c>
      <c r="U759" s="192">
        <v>0</v>
      </c>
      <c r="V759" s="192">
        <f>U759*H759</f>
        <v>0</v>
      </c>
      <c r="W759" s="192">
        <v>0</v>
      </c>
      <c r="X759" s="192">
        <f>W759*H759</f>
        <v>0</v>
      </c>
      <c r="Y759" s="193" t="s">
        <v>1</v>
      </c>
      <c r="Z759" s="33"/>
      <c r="AA759" s="33"/>
      <c r="AB759" s="33"/>
      <c r="AC759" s="33"/>
      <c r="AD759" s="33"/>
      <c r="AE759" s="33"/>
      <c r="AR759" s="194" t="s">
        <v>152</v>
      </c>
      <c r="AT759" s="194" t="s">
        <v>140</v>
      </c>
      <c r="AU759" s="194" t="s">
        <v>79</v>
      </c>
      <c r="AY759" s="14" t="s">
        <v>146</v>
      </c>
      <c r="BE759" s="114">
        <f>IF(O759="základní",K759,0)</f>
        <v>0</v>
      </c>
      <c r="BF759" s="114">
        <f>IF(O759="snížená",K759,0)</f>
        <v>0</v>
      </c>
      <c r="BG759" s="114">
        <f>IF(O759="zákl. přenesená",K759,0)</f>
        <v>0</v>
      </c>
      <c r="BH759" s="114">
        <f>IF(O759="sníž. přenesená",K759,0)</f>
        <v>0</v>
      </c>
      <c r="BI759" s="114">
        <f>IF(O759="nulová",K759,0)</f>
        <v>0</v>
      </c>
      <c r="BJ759" s="14" t="s">
        <v>87</v>
      </c>
      <c r="BK759" s="114">
        <f>ROUND(P759*H759,2)</f>
        <v>0</v>
      </c>
      <c r="BL759" s="14" t="s">
        <v>152</v>
      </c>
      <c r="BM759" s="194" t="s">
        <v>1403</v>
      </c>
    </row>
    <row r="760" spans="1:65" s="2" customFormat="1" ht="19.5">
      <c r="A760" s="33"/>
      <c r="B760" s="34"/>
      <c r="C760" s="35"/>
      <c r="D760" s="195" t="s">
        <v>149</v>
      </c>
      <c r="E760" s="35"/>
      <c r="F760" s="196" t="s">
        <v>1402</v>
      </c>
      <c r="G760" s="35"/>
      <c r="H760" s="35"/>
      <c r="I760" s="166"/>
      <c r="J760" s="166"/>
      <c r="K760" s="35"/>
      <c r="L760" s="35"/>
      <c r="M760" s="36"/>
      <c r="N760" s="197"/>
      <c r="O760" s="198"/>
      <c r="P760" s="70"/>
      <c r="Q760" s="70"/>
      <c r="R760" s="70"/>
      <c r="S760" s="70"/>
      <c r="T760" s="70"/>
      <c r="U760" s="70"/>
      <c r="V760" s="70"/>
      <c r="W760" s="70"/>
      <c r="X760" s="70"/>
      <c r="Y760" s="71"/>
      <c r="Z760" s="33"/>
      <c r="AA760" s="33"/>
      <c r="AB760" s="33"/>
      <c r="AC760" s="33"/>
      <c r="AD760" s="33"/>
      <c r="AE760" s="33"/>
      <c r="AT760" s="14" t="s">
        <v>149</v>
      </c>
      <c r="AU760" s="14" t="s">
        <v>79</v>
      </c>
    </row>
    <row r="761" spans="1:65" s="2" customFormat="1" ht="37.9" customHeight="1">
      <c r="A761" s="33"/>
      <c r="B761" s="34"/>
      <c r="C761" s="180" t="s">
        <v>1404</v>
      </c>
      <c r="D761" s="180" t="s">
        <v>140</v>
      </c>
      <c r="E761" s="181" t="s">
        <v>1405</v>
      </c>
      <c r="F761" s="182" t="s">
        <v>1406</v>
      </c>
      <c r="G761" s="183" t="s">
        <v>143</v>
      </c>
      <c r="H761" s="184">
        <v>1</v>
      </c>
      <c r="I761" s="185"/>
      <c r="J761" s="186"/>
      <c r="K761" s="187">
        <f>ROUND(P761*H761,2)</f>
        <v>0</v>
      </c>
      <c r="L761" s="182" t="s">
        <v>144</v>
      </c>
      <c r="M761" s="188"/>
      <c r="N761" s="189" t="s">
        <v>1</v>
      </c>
      <c r="O761" s="190" t="s">
        <v>42</v>
      </c>
      <c r="P761" s="191">
        <f>I761+J761</f>
        <v>0</v>
      </c>
      <c r="Q761" s="191">
        <f>ROUND(I761*H761,2)</f>
        <v>0</v>
      </c>
      <c r="R761" s="191">
        <f>ROUND(J761*H761,2)</f>
        <v>0</v>
      </c>
      <c r="S761" s="70"/>
      <c r="T761" s="192">
        <f>S761*H761</f>
        <v>0</v>
      </c>
      <c r="U761" s="192">
        <v>0</v>
      </c>
      <c r="V761" s="192">
        <f>U761*H761</f>
        <v>0</v>
      </c>
      <c r="W761" s="192">
        <v>0</v>
      </c>
      <c r="X761" s="192">
        <f>W761*H761</f>
        <v>0</v>
      </c>
      <c r="Y761" s="193" t="s">
        <v>1</v>
      </c>
      <c r="Z761" s="33"/>
      <c r="AA761" s="33"/>
      <c r="AB761" s="33"/>
      <c r="AC761" s="33"/>
      <c r="AD761" s="33"/>
      <c r="AE761" s="33"/>
      <c r="AR761" s="194" t="s">
        <v>152</v>
      </c>
      <c r="AT761" s="194" t="s">
        <v>140</v>
      </c>
      <c r="AU761" s="194" t="s">
        <v>79</v>
      </c>
      <c r="AY761" s="14" t="s">
        <v>146</v>
      </c>
      <c r="BE761" s="114">
        <f>IF(O761="základní",K761,0)</f>
        <v>0</v>
      </c>
      <c r="BF761" s="114">
        <f>IF(O761="snížená",K761,0)</f>
        <v>0</v>
      </c>
      <c r="BG761" s="114">
        <f>IF(O761="zákl. přenesená",K761,0)</f>
        <v>0</v>
      </c>
      <c r="BH761" s="114">
        <f>IF(O761="sníž. přenesená",K761,0)</f>
        <v>0</v>
      </c>
      <c r="BI761" s="114">
        <f>IF(O761="nulová",K761,0)</f>
        <v>0</v>
      </c>
      <c r="BJ761" s="14" t="s">
        <v>87</v>
      </c>
      <c r="BK761" s="114">
        <f>ROUND(P761*H761,2)</f>
        <v>0</v>
      </c>
      <c r="BL761" s="14" t="s">
        <v>152</v>
      </c>
      <c r="BM761" s="194" t="s">
        <v>1407</v>
      </c>
    </row>
    <row r="762" spans="1:65" s="2" customFormat="1" ht="29.25">
      <c r="A762" s="33"/>
      <c r="B762" s="34"/>
      <c r="C762" s="35"/>
      <c r="D762" s="195" t="s">
        <v>149</v>
      </c>
      <c r="E762" s="35"/>
      <c r="F762" s="196" t="s">
        <v>1406</v>
      </c>
      <c r="G762" s="35"/>
      <c r="H762" s="35"/>
      <c r="I762" s="166"/>
      <c r="J762" s="166"/>
      <c r="K762" s="35"/>
      <c r="L762" s="35"/>
      <c r="M762" s="36"/>
      <c r="N762" s="197"/>
      <c r="O762" s="198"/>
      <c r="P762" s="70"/>
      <c r="Q762" s="70"/>
      <c r="R762" s="70"/>
      <c r="S762" s="70"/>
      <c r="T762" s="70"/>
      <c r="U762" s="70"/>
      <c r="V762" s="70"/>
      <c r="W762" s="70"/>
      <c r="X762" s="70"/>
      <c r="Y762" s="71"/>
      <c r="Z762" s="33"/>
      <c r="AA762" s="33"/>
      <c r="AB762" s="33"/>
      <c r="AC762" s="33"/>
      <c r="AD762" s="33"/>
      <c r="AE762" s="33"/>
      <c r="AT762" s="14" t="s">
        <v>149</v>
      </c>
      <c r="AU762" s="14" t="s">
        <v>79</v>
      </c>
    </row>
    <row r="763" spans="1:65" s="2" customFormat="1" ht="24.2" customHeight="1">
      <c r="A763" s="33"/>
      <c r="B763" s="34"/>
      <c r="C763" s="180" t="s">
        <v>1408</v>
      </c>
      <c r="D763" s="180" t="s">
        <v>140</v>
      </c>
      <c r="E763" s="181" t="s">
        <v>1409</v>
      </c>
      <c r="F763" s="182" t="s">
        <v>1410</v>
      </c>
      <c r="G763" s="183" t="s">
        <v>143</v>
      </c>
      <c r="H763" s="184">
        <v>1</v>
      </c>
      <c r="I763" s="185"/>
      <c r="J763" s="186"/>
      <c r="K763" s="187">
        <f>ROUND(P763*H763,2)</f>
        <v>0</v>
      </c>
      <c r="L763" s="182" t="s">
        <v>144</v>
      </c>
      <c r="M763" s="188"/>
      <c r="N763" s="189" t="s">
        <v>1</v>
      </c>
      <c r="O763" s="190" t="s">
        <v>42</v>
      </c>
      <c r="P763" s="191">
        <f>I763+J763</f>
        <v>0</v>
      </c>
      <c r="Q763" s="191">
        <f>ROUND(I763*H763,2)</f>
        <v>0</v>
      </c>
      <c r="R763" s="191">
        <f>ROUND(J763*H763,2)</f>
        <v>0</v>
      </c>
      <c r="S763" s="70"/>
      <c r="T763" s="192">
        <f>S763*H763</f>
        <v>0</v>
      </c>
      <c r="U763" s="192">
        <v>0</v>
      </c>
      <c r="V763" s="192">
        <f>U763*H763</f>
        <v>0</v>
      </c>
      <c r="W763" s="192">
        <v>0</v>
      </c>
      <c r="X763" s="192">
        <f>W763*H763</f>
        <v>0</v>
      </c>
      <c r="Y763" s="193" t="s">
        <v>1</v>
      </c>
      <c r="Z763" s="33"/>
      <c r="AA763" s="33"/>
      <c r="AB763" s="33"/>
      <c r="AC763" s="33"/>
      <c r="AD763" s="33"/>
      <c r="AE763" s="33"/>
      <c r="AR763" s="194" t="s">
        <v>152</v>
      </c>
      <c r="AT763" s="194" t="s">
        <v>140</v>
      </c>
      <c r="AU763" s="194" t="s">
        <v>79</v>
      </c>
      <c r="AY763" s="14" t="s">
        <v>146</v>
      </c>
      <c r="BE763" s="114">
        <f>IF(O763="základní",K763,0)</f>
        <v>0</v>
      </c>
      <c r="BF763" s="114">
        <f>IF(O763="snížená",K763,0)</f>
        <v>0</v>
      </c>
      <c r="BG763" s="114">
        <f>IF(O763="zákl. přenesená",K763,0)</f>
        <v>0</v>
      </c>
      <c r="BH763" s="114">
        <f>IF(O763="sníž. přenesená",K763,0)</f>
        <v>0</v>
      </c>
      <c r="BI763" s="114">
        <f>IF(O763="nulová",K763,0)</f>
        <v>0</v>
      </c>
      <c r="BJ763" s="14" t="s">
        <v>87</v>
      </c>
      <c r="BK763" s="114">
        <f>ROUND(P763*H763,2)</f>
        <v>0</v>
      </c>
      <c r="BL763" s="14" t="s">
        <v>152</v>
      </c>
      <c r="BM763" s="194" t="s">
        <v>1411</v>
      </c>
    </row>
    <row r="764" spans="1:65" s="2" customFormat="1" ht="11.25">
      <c r="A764" s="33"/>
      <c r="B764" s="34"/>
      <c r="C764" s="35"/>
      <c r="D764" s="195" t="s">
        <v>149</v>
      </c>
      <c r="E764" s="35"/>
      <c r="F764" s="196" t="s">
        <v>1410</v>
      </c>
      <c r="G764" s="35"/>
      <c r="H764" s="35"/>
      <c r="I764" s="166"/>
      <c r="J764" s="166"/>
      <c r="K764" s="35"/>
      <c r="L764" s="35"/>
      <c r="M764" s="36"/>
      <c r="N764" s="197"/>
      <c r="O764" s="198"/>
      <c r="P764" s="70"/>
      <c r="Q764" s="70"/>
      <c r="R764" s="70"/>
      <c r="S764" s="70"/>
      <c r="T764" s="70"/>
      <c r="U764" s="70"/>
      <c r="V764" s="70"/>
      <c r="W764" s="70"/>
      <c r="X764" s="70"/>
      <c r="Y764" s="71"/>
      <c r="Z764" s="33"/>
      <c r="AA764" s="33"/>
      <c r="AB764" s="33"/>
      <c r="AC764" s="33"/>
      <c r="AD764" s="33"/>
      <c r="AE764" s="33"/>
      <c r="AT764" s="14" t="s">
        <v>149</v>
      </c>
      <c r="AU764" s="14" t="s">
        <v>79</v>
      </c>
    </row>
    <row r="765" spans="1:65" s="2" customFormat="1" ht="24.2" customHeight="1">
      <c r="A765" s="33"/>
      <c r="B765" s="34"/>
      <c r="C765" s="180" t="s">
        <v>1412</v>
      </c>
      <c r="D765" s="180" t="s">
        <v>140</v>
      </c>
      <c r="E765" s="181" t="s">
        <v>1413</v>
      </c>
      <c r="F765" s="182" t="s">
        <v>1414</v>
      </c>
      <c r="G765" s="183" t="s">
        <v>143</v>
      </c>
      <c r="H765" s="184">
        <v>1</v>
      </c>
      <c r="I765" s="185"/>
      <c r="J765" s="186"/>
      <c r="K765" s="187">
        <f>ROUND(P765*H765,2)</f>
        <v>0</v>
      </c>
      <c r="L765" s="182" t="s">
        <v>144</v>
      </c>
      <c r="M765" s="188"/>
      <c r="N765" s="189" t="s">
        <v>1</v>
      </c>
      <c r="O765" s="190" t="s">
        <v>42</v>
      </c>
      <c r="P765" s="191">
        <f>I765+J765</f>
        <v>0</v>
      </c>
      <c r="Q765" s="191">
        <f>ROUND(I765*H765,2)</f>
        <v>0</v>
      </c>
      <c r="R765" s="191">
        <f>ROUND(J765*H765,2)</f>
        <v>0</v>
      </c>
      <c r="S765" s="70"/>
      <c r="T765" s="192">
        <f>S765*H765</f>
        <v>0</v>
      </c>
      <c r="U765" s="192">
        <v>0</v>
      </c>
      <c r="V765" s="192">
        <f>U765*H765</f>
        <v>0</v>
      </c>
      <c r="W765" s="192">
        <v>0</v>
      </c>
      <c r="X765" s="192">
        <f>W765*H765</f>
        <v>0</v>
      </c>
      <c r="Y765" s="193" t="s">
        <v>1</v>
      </c>
      <c r="Z765" s="33"/>
      <c r="AA765" s="33"/>
      <c r="AB765" s="33"/>
      <c r="AC765" s="33"/>
      <c r="AD765" s="33"/>
      <c r="AE765" s="33"/>
      <c r="AR765" s="194" t="s">
        <v>152</v>
      </c>
      <c r="AT765" s="194" t="s">
        <v>140</v>
      </c>
      <c r="AU765" s="194" t="s">
        <v>79</v>
      </c>
      <c r="AY765" s="14" t="s">
        <v>146</v>
      </c>
      <c r="BE765" s="114">
        <f>IF(O765="základní",K765,0)</f>
        <v>0</v>
      </c>
      <c r="BF765" s="114">
        <f>IF(O765="snížená",K765,0)</f>
        <v>0</v>
      </c>
      <c r="BG765" s="114">
        <f>IF(O765="zákl. přenesená",K765,0)</f>
        <v>0</v>
      </c>
      <c r="BH765" s="114">
        <f>IF(O765="sníž. přenesená",K765,0)</f>
        <v>0</v>
      </c>
      <c r="BI765" s="114">
        <f>IF(O765="nulová",K765,0)</f>
        <v>0</v>
      </c>
      <c r="BJ765" s="14" t="s">
        <v>87</v>
      </c>
      <c r="BK765" s="114">
        <f>ROUND(P765*H765,2)</f>
        <v>0</v>
      </c>
      <c r="BL765" s="14" t="s">
        <v>152</v>
      </c>
      <c r="BM765" s="194" t="s">
        <v>1415</v>
      </c>
    </row>
    <row r="766" spans="1:65" s="2" customFormat="1" ht="11.25">
      <c r="A766" s="33"/>
      <c r="B766" s="34"/>
      <c r="C766" s="35"/>
      <c r="D766" s="195" t="s">
        <v>149</v>
      </c>
      <c r="E766" s="35"/>
      <c r="F766" s="196" t="s">
        <v>1414</v>
      </c>
      <c r="G766" s="35"/>
      <c r="H766" s="35"/>
      <c r="I766" s="166"/>
      <c r="J766" s="166"/>
      <c r="K766" s="35"/>
      <c r="L766" s="35"/>
      <c r="M766" s="36"/>
      <c r="N766" s="197"/>
      <c r="O766" s="198"/>
      <c r="P766" s="70"/>
      <c r="Q766" s="70"/>
      <c r="R766" s="70"/>
      <c r="S766" s="70"/>
      <c r="T766" s="70"/>
      <c r="U766" s="70"/>
      <c r="V766" s="70"/>
      <c r="W766" s="70"/>
      <c r="X766" s="70"/>
      <c r="Y766" s="71"/>
      <c r="Z766" s="33"/>
      <c r="AA766" s="33"/>
      <c r="AB766" s="33"/>
      <c r="AC766" s="33"/>
      <c r="AD766" s="33"/>
      <c r="AE766" s="33"/>
      <c r="AT766" s="14" t="s">
        <v>149</v>
      </c>
      <c r="AU766" s="14" t="s">
        <v>79</v>
      </c>
    </row>
    <row r="767" spans="1:65" s="2" customFormat="1" ht="24.2" customHeight="1">
      <c r="A767" s="33"/>
      <c r="B767" s="34"/>
      <c r="C767" s="180" t="s">
        <v>1416</v>
      </c>
      <c r="D767" s="180" t="s">
        <v>140</v>
      </c>
      <c r="E767" s="181" t="s">
        <v>1417</v>
      </c>
      <c r="F767" s="182" t="s">
        <v>1418</v>
      </c>
      <c r="G767" s="183" t="s">
        <v>143</v>
      </c>
      <c r="H767" s="184">
        <v>1</v>
      </c>
      <c r="I767" s="185"/>
      <c r="J767" s="186"/>
      <c r="K767" s="187">
        <f>ROUND(P767*H767,2)</f>
        <v>0</v>
      </c>
      <c r="L767" s="182" t="s">
        <v>144</v>
      </c>
      <c r="M767" s="188"/>
      <c r="N767" s="189" t="s">
        <v>1</v>
      </c>
      <c r="O767" s="190" t="s">
        <v>42</v>
      </c>
      <c r="P767" s="191">
        <f>I767+J767</f>
        <v>0</v>
      </c>
      <c r="Q767" s="191">
        <f>ROUND(I767*H767,2)</f>
        <v>0</v>
      </c>
      <c r="R767" s="191">
        <f>ROUND(J767*H767,2)</f>
        <v>0</v>
      </c>
      <c r="S767" s="70"/>
      <c r="T767" s="192">
        <f>S767*H767</f>
        <v>0</v>
      </c>
      <c r="U767" s="192">
        <v>0</v>
      </c>
      <c r="V767" s="192">
        <f>U767*H767</f>
        <v>0</v>
      </c>
      <c r="W767" s="192">
        <v>0</v>
      </c>
      <c r="X767" s="192">
        <f>W767*H767</f>
        <v>0</v>
      </c>
      <c r="Y767" s="193" t="s">
        <v>1</v>
      </c>
      <c r="Z767" s="33"/>
      <c r="AA767" s="33"/>
      <c r="AB767" s="33"/>
      <c r="AC767" s="33"/>
      <c r="AD767" s="33"/>
      <c r="AE767" s="33"/>
      <c r="AR767" s="194" t="s">
        <v>152</v>
      </c>
      <c r="AT767" s="194" t="s">
        <v>140</v>
      </c>
      <c r="AU767" s="194" t="s">
        <v>79</v>
      </c>
      <c r="AY767" s="14" t="s">
        <v>146</v>
      </c>
      <c r="BE767" s="114">
        <f>IF(O767="základní",K767,0)</f>
        <v>0</v>
      </c>
      <c r="BF767" s="114">
        <f>IF(O767="snížená",K767,0)</f>
        <v>0</v>
      </c>
      <c r="BG767" s="114">
        <f>IF(O767="zákl. přenesená",K767,0)</f>
        <v>0</v>
      </c>
      <c r="BH767" s="114">
        <f>IF(O767="sníž. přenesená",K767,0)</f>
        <v>0</v>
      </c>
      <c r="BI767" s="114">
        <f>IF(O767="nulová",K767,0)</f>
        <v>0</v>
      </c>
      <c r="BJ767" s="14" t="s">
        <v>87</v>
      </c>
      <c r="BK767" s="114">
        <f>ROUND(P767*H767,2)</f>
        <v>0</v>
      </c>
      <c r="BL767" s="14" t="s">
        <v>152</v>
      </c>
      <c r="BM767" s="194" t="s">
        <v>1419</v>
      </c>
    </row>
    <row r="768" spans="1:65" s="2" customFormat="1" ht="11.25">
      <c r="A768" s="33"/>
      <c r="B768" s="34"/>
      <c r="C768" s="35"/>
      <c r="D768" s="195" t="s">
        <v>149</v>
      </c>
      <c r="E768" s="35"/>
      <c r="F768" s="196" t="s">
        <v>1418</v>
      </c>
      <c r="G768" s="35"/>
      <c r="H768" s="35"/>
      <c r="I768" s="166"/>
      <c r="J768" s="166"/>
      <c r="K768" s="35"/>
      <c r="L768" s="35"/>
      <c r="M768" s="36"/>
      <c r="N768" s="197"/>
      <c r="O768" s="198"/>
      <c r="P768" s="70"/>
      <c r="Q768" s="70"/>
      <c r="R768" s="70"/>
      <c r="S768" s="70"/>
      <c r="T768" s="70"/>
      <c r="U768" s="70"/>
      <c r="V768" s="70"/>
      <c r="W768" s="70"/>
      <c r="X768" s="70"/>
      <c r="Y768" s="71"/>
      <c r="Z768" s="33"/>
      <c r="AA768" s="33"/>
      <c r="AB768" s="33"/>
      <c r="AC768" s="33"/>
      <c r="AD768" s="33"/>
      <c r="AE768" s="33"/>
      <c r="AT768" s="14" t="s">
        <v>149</v>
      </c>
      <c r="AU768" s="14" t="s">
        <v>79</v>
      </c>
    </row>
    <row r="769" spans="1:65" s="2" customFormat="1" ht="24.2" customHeight="1">
      <c r="A769" s="33"/>
      <c r="B769" s="34"/>
      <c r="C769" s="180" t="s">
        <v>1420</v>
      </c>
      <c r="D769" s="180" t="s">
        <v>140</v>
      </c>
      <c r="E769" s="181" t="s">
        <v>1421</v>
      </c>
      <c r="F769" s="182" t="s">
        <v>1422</v>
      </c>
      <c r="G769" s="183" t="s">
        <v>143</v>
      </c>
      <c r="H769" s="184">
        <v>1</v>
      </c>
      <c r="I769" s="185"/>
      <c r="J769" s="186"/>
      <c r="K769" s="187">
        <f>ROUND(P769*H769,2)</f>
        <v>0</v>
      </c>
      <c r="L769" s="182" t="s">
        <v>144</v>
      </c>
      <c r="M769" s="188"/>
      <c r="N769" s="189" t="s">
        <v>1</v>
      </c>
      <c r="O769" s="190" t="s">
        <v>42</v>
      </c>
      <c r="P769" s="191">
        <f>I769+J769</f>
        <v>0</v>
      </c>
      <c r="Q769" s="191">
        <f>ROUND(I769*H769,2)</f>
        <v>0</v>
      </c>
      <c r="R769" s="191">
        <f>ROUND(J769*H769,2)</f>
        <v>0</v>
      </c>
      <c r="S769" s="70"/>
      <c r="T769" s="192">
        <f>S769*H769</f>
        <v>0</v>
      </c>
      <c r="U769" s="192">
        <v>0</v>
      </c>
      <c r="V769" s="192">
        <f>U769*H769</f>
        <v>0</v>
      </c>
      <c r="W769" s="192">
        <v>0</v>
      </c>
      <c r="X769" s="192">
        <f>W769*H769</f>
        <v>0</v>
      </c>
      <c r="Y769" s="193" t="s">
        <v>1</v>
      </c>
      <c r="Z769" s="33"/>
      <c r="AA769" s="33"/>
      <c r="AB769" s="33"/>
      <c r="AC769" s="33"/>
      <c r="AD769" s="33"/>
      <c r="AE769" s="33"/>
      <c r="AR769" s="194" t="s">
        <v>152</v>
      </c>
      <c r="AT769" s="194" t="s">
        <v>140</v>
      </c>
      <c r="AU769" s="194" t="s">
        <v>79</v>
      </c>
      <c r="AY769" s="14" t="s">
        <v>146</v>
      </c>
      <c r="BE769" s="114">
        <f>IF(O769="základní",K769,0)</f>
        <v>0</v>
      </c>
      <c r="BF769" s="114">
        <f>IF(O769="snížená",K769,0)</f>
        <v>0</v>
      </c>
      <c r="BG769" s="114">
        <f>IF(O769="zákl. přenesená",K769,0)</f>
        <v>0</v>
      </c>
      <c r="BH769" s="114">
        <f>IF(O769="sníž. přenesená",K769,0)</f>
        <v>0</v>
      </c>
      <c r="BI769" s="114">
        <f>IF(O769="nulová",K769,0)</f>
        <v>0</v>
      </c>
      <c r="BJ769" s="14" t="s">
        <v>87</v>
      </c>
      <c r="BK769" s="114">
        <f>ROUND(P769*H769,2)</f>
        <v>0</v>
      </c>
      <c r="BL769" s="14" t="s">
        <v>152</v>
      </c>
      <c r="BM769" s="194" t="s">
        <v>1423</v>
      </c>
    </row>
    <row r="770" spans="1:65" s="2" customFormat="1" ht="11.25">
      <c r="A770" s="33"/>
      <c r="B770" s="34"/>
      <c r="C770" s="35"/>
      <c r="D770" s="195" t="s">
        <v>149</v>
      </c>
      <c r="E770" s="35"/>
      <c r="F770" s="196" t="s">
        <v>1422</v>
      </c>
      <c r="G770" s="35"/>
      <c r="H770" s="35"/>
      <c r="I770" s="166"/>
      <c r="J770" s="166"/>
      <c r="K770" s="35"/>
      <c r="L770" s="35"/>
      <c r="M770" s="36"/>
      <c r="N770" s="197"/>
      <c r="O770" s="198"/>
      <c r="P770" s="70"/>
      <c r="Q770" s="70"/>
      <c r="R770" s="70"/>
      <c r="S770" s="70"/>
      <c r="T770" s="70"/>
      <c r="U770" s="70"/>
      <c r="V770" s="70"/>
      <c r="W770" s="70"/>
      <c r="X770" s="70"/>
      <c r="Y770" s="71"/>
      <c r="Z770" s="33"/>
      <c r="AA770" s="33"/>
      <c r="AB770" s="33"/>
      <c r="AC770" s="33"/>
      <c r="AD770" s="33"/>
      <c r="AE770" s="33"/>
      <c r="AT770" s="14" t="s">
        <v>149</v>
      </c>
      <c r="AU770" s="14" t="s">
        <v>79</v>
      </c>
    </row>
    <row r="771" spans="1:65" s="2" customFormat="1" ht="37.9" customHeight="1">
      <c r="A771" s="33"/>
      <c r="B771" s="34"/>
      <c r="C771" s="180" t="s">
        <v>1424</v>
      </c>
      <c r="D771" s="180" t="s">
        <v>140</v>
      </c>
      <c r="E771" s="181" t="s">
        <v>1425</v>
      </c>
      <c r="F771" s="182" t="s">
        <v>1426</v>
      </c>
      <c r="G771" s="183" t="s">
        <v>143</v>
      </c>
      <c r="H771" s="184">
        <v>1</v>
      </c>
      <c r="I771" s="185"/>
      <c r="J771" s="186"/>
      <c r="K771" s="187">
        <f>ROUND(P771*H771,2)</f>
        <v>0</v>
      </c>
      <c r="L771" s="182" t="s">
        <v>144</v>
      </c>
      <c r="M771" s="188"/>
      <c r="N771" s="189" t="s">
        <v>1</v>
      </c>
      <c r="O771" s="190" t="s">
        <v>42</v>
      </c>
      <c r="P771" s="191">
        <f>I771+J771</f>
        <v>0</v>
      </c>
      <c r="Q771" s="191">
        <f>ROUND(I771*H771,2)</f>
        <v>0</v>
      </c>
      <c r="R771" s="191">
        <f>ROUND(J771*H771,2)</f>
        <v>0</v>
      </c>
      <c r="S771" s="70"/>
      <c r="T771" s="192">
        <f>S771*H771</f>
        <v>0</v>
      </c>
      <c r="U771" s="192">
        <v>0</v>
      </c>
      <c r="V771" s="192">
        <f>U771*H771</f>
        <v>0</v>
      </c>
      <c r="W771" s="192">
        <v>0</v>
      </c>
      <c r="X771" s="192">
        <f>W771*H771</f>
        <v>0</v>
      </c>
      <c r="Y771" s="193" t="s">
        <v>1</v>
      </c>
      <c r="Z771" s="33"/>
      <c r="AA771" s="33"/>
      <c r="AB771" s="33"/>
      <c r="AC771" s="33"/>
      <c r="AD771" s="33"/>
      <c r="AE771" s="33"/>
      <c r="AR771" s="194" t="s">
        <v>152</v>
      </c>
      <c r="AT771" s="194" t="s">
        <v>140</v>
      </c>
      <c r="AU771" s="194" t="s">
        <v>79</v>
      </c>
      <c r="AY771" s="14" t="s">
        <v>146</v>
      </c>
      <c r="BE771" s="114">
        <f>IF(O771="základní",K771,0)</f>
        <v>0</v>
      </c>
      <c r="BF771" s="114">
        <f>IF(O771="snížená",K771,0)</f>
        <v>0</v>
      </c>
      <c r="BG771" s="114">
        <f>IF(O771="zákl. přenesená",K771,0)</f>
        <v>0</v>
      </c>
      <c r="BH771" s="114">
        <f>IF(O771="sníž. přenesená",K771,0)</f>
        <v>0</v>
      </c>
      <c r="BI771" s="114">
        <f>IF(O771="nulová",K771,0)</f>
        <v>0</v>
      </c>
      <c r="BJ771" s="14" t="s">
        <v>87</v>
      </c>
      <c r="BK771" s="114">
        <f>ROUND(P771*H771,2)</f>
        <v>0</v>
      </c>
      <c r="BL771" s="14" t="s">
        <v>152</v>
      </c>
      <c r="BM771" s="194" t="s">
        <v>1427</v>
      </c>
    </row>
    <row r="772" spans="1:65" s="2" customFormat="1" ht="19.5">
      <c r="A772" s="33"/>
      <c r="B772" s="34"/>
      <c r="C772" s="35"/>
      <c r="D772" s="195" t="s">
        <v>149</v>
      </c>
      <c r="E772" s="35"/>
      <c r="F772" s="196" t="s">
        <v>1426</v>
      </c>
      <c r="G772" s="35"/>
      <c r="H772" s="35"/>
      <c r="I772" s="166"/>
      <c r="J772" s="166"/>
      <c r="K772" s="35"/>
      <c r="L772" s="35"/>
      <c r="M772" s="36"/>
      <c r="N772" s="197"/>
      <c r="O772" s="198"/>
      <c r="P772" s="70"/>
      <c r="Q772" s="70"/>
      <c r="R772" s="70"/>
      <c r="S772" s="70"/>
      <c r="T772" s="70"/>
      <c r="U772" s="70"/>
      <c r="V772" s="70"/>
      <c r="W772" s="70"/>
      <c r="X772" s="70"/>
      <c r="Y772" s="71"/>
      <c r="Z772" s="33"/>
      <c r="AA772" s="33"/>
      <c r="AB772" s="33"/>
      <c r="AC772" s="33"/>
      <c r="AD772" s="33"/>
      <c r="AE772" s="33"/>
      <c r="AT772" s="14" t="s">
        <v>149</v>
      </c>
      <c r="AU772" s="14" t="s">
        <v>79</v>
      </c>
    </row>
    <row r="773" spans="1:65" s="2" customFormat="1" ht="37.9" customHeight="1">
      <c r="A773" s="33"/>
      <c r="B773" s="34"/>
      <c r="C773" s="180" t="s">
        <v>1428</v>
      </c>
      <c r="D773" s="180" t="s">
        <v>140</v>
      </c>
      <c r="E773" s="181" t="s">
        <v>1429</v>
      </c>
      <c r="F773" s="182" t="s">
        <v>1430</v>
      </c>
      <c r="G773" s="183" t="s">
        <v>143</v>
      </c>
      <c r="H773" s="184">
        <v>1</v>
      </c>
      <c r="I773" s="185"/>
      <c r="J773" s="186"/>
      <c r="K773" s="187">
        <f>ROUND(P773*H773,2)</f>
        <v>0</v>
      </c>
      <c r="L773" s="182" t="s">
        <v>144</v>
      </c>
      <c r="M773" s="188"/>
      <c r="N773" s="189" t="s">
        <v>1</v>
      </c>
      <c r="O773" s="190" t="s">
        <v>42</v>
      </c>
      <c r="P773" s="191">
        <f>I773+J773</f>
        <v>0</v>
      </c>
      <c r="Q773" s="191">
        <f>ROUND(I773*H773,2)</f>
        <v>0</v>
      </c>
      <c r="R773" s="191">
        <f>ROUND(J773*H773,2)</f>
        <v>0</v>
      </c>
      <c r="S773" s="70"/>
      <c r="T773" s="192">
        <f>S773*H773</f>
        <v>0</v>
      </c>
      <c r="U773" s="192">
        <v>0</v>
      </c>
      <c r="V773" s="192">
        <f>U773*H773</f>
        <v>0</v>
      </c>
      <c r="W773" s="192">
        <v>0</v>
      </c>
      <c r="X773" s="192">
        <f>W773*H773</f>
        <v>0</v>
      </c>
      <c r="Y773" s="193" t="s">
        <v>1</v>
      </c>
      <c r="Z773" s="33"/>
      <c r="AA773" s="33"/>
      <c r="AB773" s="33"/>
      <c r="AC773" s="33"/>
      <c r="AD773" s="33"/>
      <c r="AE773" s="33"/>
      <c r="AR773" s="194" t="s">
        <v>152</v>
      </c>
      <c r="AT773" s="194" t="s">
        <v>140</v>
      </c>
      <c r="AU773" s="194" t="s">
        <v>79</v>
      </c>
      <c r="AY773" s="14" t="s">
        <v>146</v>
      </c>
      <c r="BE773" s="114">
        <f>IF(O773="základní",K773,0)</f>
        <v>0</v>
      </c>
      <c r="BF773" s="114">
        <f>IF(O773="snížená",K773,0)</f>
        <v>0</v>
      </c>
      <c r="BG773" s="114">
        <f>IF(O773="zákl. přenesená",K773,0)</f>
        <v>0</v>
      </c>
      <c r="BH773" s="114">
        <f>IF(O773="sníž. přenesená",K773,0)</f>
        <v>0</v>
      </c>
      <c r="BI773" s="114">
        <f>IF(O773="nulová",K773,0)</f>
        <v>0</v>
      </c>
      <c r="BJ773" s="14" t="s">
        <v>87</v>
      </c>
      <c r="BK773" s="114">
        <f>ROUND(P773*H773,2)</f>
        <v>0</v>
      </c>
      <c r="BL773" s="14" t="s">
        <v>152</v>
      </c>
      <c r="BM773" s="194" t="s">
        <v>1431</v>
      </c>
    </row>
    <row r="774" spans="1:65" s="2" customFormat="1" ht="19.5">
      <c r="A774" s="33"/>
      <c r="B774" s="34"/>
      <c r="C774" s="35"/>
      <c r="D774" s="195" t="s">
        <v>149</v>
      </c>
      <c r="E774" s="35"/>
      <c r="F774" s="196" t="s">
        <v>1430</v>
      </c>
      <c r="G774" s="35"/>
      <c r="H774" s="35"/>
      <c r="I774" s="166"/>
      <c r="J774" s="166"/>
      <c r="K774" s="35"/>
      <c r="L774" s="35"/>
      <c r="M774" s="36"/>
      <c r="N774" s="197"/>
      <c r="O774" s="198"/>
      <c r="P774" s="70"/>
      <c r="Q774" s="70"/>
      <c r="R774" s="70"/>
      <c r="S774" s="70"/>
      <c r="T774" s="70"/>
      <c r="U774" s="70"/>
      <c r="V774" s="70"/>
      <c r="W774" s="70"/>
      <c r="X774" s="70"/>
      <c r="Y774" s="71"/>
      <c r="Z774" s="33"/>
      <c r="AA774" s="33"/>
      <c r="AB774" s="33"/>
      <c r="AC774" s="33"/>
      <c r="AD774" s="33"/>
      <c r="AE774" s="33"/>
      <c r="AT774" s="14" t="s">
        <v>149</v>
      </c>
      <c r="AU774" s="14" t="s">
        <v>79</v>
      </c>
    </row>
    <row r="775" spans="1:65" s="2" customFormat="1" ht="37.9" customHeight="1">
      <c r="A775" s="33"/>
      <c r="B775" s="34"/>
      <c r="C775" s="180" t="s">
        <v>1432</v>
      </c>
      <c r="D775" s="180" t="s">
        <v>140</v>
      </c>
      <c r="E775" s="181" t="s">
        <v>1433</v>
      </c>
      <c r="F775" s="182" t="s">
        <v>1434</v>
      </c>
      <c r="G775" s="183" t="s">
        <v>143</v>
      </c>
      <c r="H775" s="184">
        <v>1</v>
      </c>
      <c r="I775" s="185"/>
      <c r="J775" s="186"/>
      <c r="K775" s="187">
        <f>ROUND(P775*H775,2)</f>
        <v>0</v>
      </c>
      <c r="L775" s="182" t="s">
        <v>144</v>
      </c>
      <c r="M775" s="188"/>
      <c r="N775" s="189" t="s">
        <v>1</v>
      </c>
      <c r="O775" s="190" t="s">
        <v>42</v>
      </c>
      <c r="P775" s="191">
        <f>I775+J775</f>
        <v>0</v>
      </c>
      <c r="Q775" s="191">
        <f>ROUND(I775*H775,2)</f>
        <v>0</v>
      </c>
      <c r="R775" s="191">
        <f>ROUND(J775*H775,2)</f>
        <v>0</v>
      </c>
      <c r="S775" s="70"/>
      <c r="T775" s="192">
        <f>S775*H775</f>
        <v>0</v>
      </c>
      <c r="U775" s="192">
        <v>0</v>
      </c>
      <c r="V775" s="192">
        <f>U775*H775</f>
        <v>0</v>
      </c>
      <c r="W775" s="192">
        <v>0</v>
      </c>
      <c r="X775" s="192">
        <f>W775*H775</f>
        <v>0</v>
      </c>
      <c r="Y775" s="193" t="s">
        <v>1</v>
      </c>
      <c r="Z775" s="33"/>
      <c r="AA775" s="33"/>
      <c r="AB775" s="33"/>
      <c r="AC775" s="33"/>
      <c r="AD775" s="33"/>
      <c r="AE775" s="33"/>
      <c r="AR775" s="194" t="s">
        <v>152</v>
      </c>
      <c r="AT775" s="194" t="s">
        <v>140</v>
      </c>
      <c r="AU775" s="194" t="s">
        <v>79</v>
      </c>
      <c r="AY775" s="14" t="s">
        <v>146</v>
      </c>
      <c r="BE775" s="114">
        <f>IF(O775="základní",K775,0)</f>
        <v>0</v>
      </c>
      <c r="BF775" s="114">
        <f>IF(O775="snížená",K775,0)</f>
        <v>0</v>
      </c>
      <c r="BG775" s="114">
        <f>IF(O775="zákl. přenesená",K775,0)</f>
        <v>0</v>
      </c>
      <c r="BH775" s="114">
        <f>IF(O775="sníž. přenesená",K775,0)</f>
        <v>0</v>
      </c>
      <c r="BI775" s="114">
        <f>IF(O775="nulová",K775,0)</f>
        <v>0</v>
      </c>
      <c r="BJ775" s="14" t="s">
        <v>87</v>
      </c>
      <c r="BK775" s="114">
        <f>ROUND(P775*H775,2)</f>
        <v>0</v>
      </c>
      <c r="BL775" s="14" t="s">
        <v>152</v>
      </c>
      <c r="BM775" s="194" t="s">
        <v>1435</v>
      </c>
    </row>
    <row r="776" spans="1:65" s="2" customFormat="1" ht="19.5">
      <c r="A776" s="33"/>
      <c r="B776" s="34"/>
      <c r="C776" s="35"/>
      <c r="D776" s="195" t="s">
        <v>149</v>
      </c>
      <c r="E776" s="35"/>
      <c r="F776" s="196" t="s">
        <v>1434</v>
      </c>
      <c r="G776" s="35"/>
      <c r="H776" s="35"/>
      <c r="I776" s="166"/>
      <c r="J776" s="166"/>
      <c r="K776" s="35"/>
      <c r="L776" s="35"/>
      <c r="M776" s="36"/>
      <c r="N776" s="197"/>
      <c r="O776" s="198"/>
      <c r="P776" s="70"/>
      <c r="Q776" s="70"/>
      <c r="R776" s="70"/>
      <c r="S776" s="70"/>
      <c r="T776" s="70"/>
      <c r="U776" s="70"/>
      <c r="V776" s="70"/>
      <c r="W776" s="70"/>
      <c r="X776" s="70"/>
      <c r="Y776" s="71"/>
      <c r="Z776" s="33"/>
      <c r="AA776" s="33"/>
      <c r="AB776" s="33"/>
      <c r="AC776" s="33"/>
      <c r="AD776" s="33"/>
      <c r="AE776" s="33"/>
      <c r="AT776" s="14" t="s">
        <v>149</v>
      </c>
      <c r="AU776" s="14" t="s">
        <v>79</v>
      </c>
    </row>
    <row r="777" spans="1:65" s="2" customFormat="1" ht="37.9" customHeight="1">
      <c r="A777" s="33"/>
      <c r="B777" s="34"/>
      <c r="C777" s="180" t="s">
        <v>1436</v>
      </c>
      <c r="D777" s="180" t="s">
        <v>140</v>
      </c>
      <c r="E777" s="181" t="s">
        <v>1437</v>
      </c>
      <c r="F777" s="182" t="s">
        <v>1438</v>
      </c>
      <c r="G777" s="183" t="s">
        <v>143</v>
      </c>
      <c r="H777" s="184">
        <v>1</v>
      </c>
      <c r="I777" s="185"/>
      <c r="J777" s="186"/>
      <c r="K777" s="187">
        <f>ROUND(P777*H777,2)</f>
        <v>0</v>
      </c>
      <c r="L777" s="182" t="s">
        <v>144</v>
      </c>
      <c r="M777" s="188"/>
      <c r="N777" s="189" t="s">
        <v>1</v>
      </c>
      <c r="O777" s="190" t="s">
        <v>42</v>
      </c>
      <c r="P777" s="191">
        <f>I777+J777</f>
        <v>0</v>
      </c>
      <c r="Q777" s="191">
        <f>ROUND(I777*H777,2)</f>
        <v>0</v>
      </c>
      <c r="R777" s="191">
        <f>ROUND(J777*H777,2)</f>
        <v>0</v>
      </c>
      <c r="S777" s="70"/>
      <c r="T777" s="192">
        <f>S777*H777</f>
        <v>0</v>
      </c>
      <c r="U777" s="192">
        <v>0</v>
      </c>
      <c r="V777" s="192">
        <f>U777*H777</f>
        <v>0</v>
      </c>
      <c r="W777" s="192">
        <v>0</v>
      </c>
      <c r="X777" s="192">
        <f>W777*H777</f>
        <v>0</v>
      </c>
      <c r="Y777" s="193" t="s">
        <v>1</v>
      </c>
      <c r="Z777" s="33"/>
      <c r="AA777" s="33"/>
      <c r="AB777" s="33"/>
      <c r="AC777" s="33"/>
      <c r="AD777" s="33"/>
      <c r="AE777" s="33"/>
      <c r="AR777" s="194" t="s">
        <v>152</v>
      </c>
      <c r="AT777" s="194" t="s">
        <v>140</v>
      </c>
      <c r="AU777" s="194" t="s">
        <v>79</v>
      </c>
      <c r="AY777" s="14" t="s">
        <v>146</v>
      </c>
      <c r="BE777" s="114">
        <f>IF(O777="základní",K777,0)</f>
        <v>0</v>
      </c>
      <c r="BF777" s="114">
        <f>IF(O777="snížená",K777,0)</f>
        <v>0</v>
      </c>
      <c r="BG777" s="114">
        <f>IF(O777="zákl. přenesená",K777,0)</f>
        <v>0</v>
      </c>
      <c r="BH777" s="114">
        <f>IF(O777="sníž. přenesená",K777,0)</f>
        <v>0</v>
      </c>
      <c r="BI777" s="114">
        <f>IF(O777="nulová",K777,0)</f>
        <v>0</v>
      </c>
      <c r="BJ777" s="14" t="s">
        <v>87</v>
      </c>
      <c r="BK777" s="114">
        <f>ROUND(P777*H777,2)</f>
        <v>0</v>
      </c>
      <c r="BL777" s="14" t="s">
        <v>152</v>
      </c>
      <c r="BM777" s="194" t="s">
        <v>1439</v>
      </c>
    </row>
    <row r="778" spans="1:65" s="2" customFormat="1" ht="19.5">
      <c r="A778" s="33"/>
      <c r="B778" s="34"/>
      <c r="C778" s="35"/>
      <c r="D778" s="195" t="s">
        <v>149</v>
      </c>
      <c r="E778" s="35"/>
      <c r="F778" s="196" t="s">
        <v>1438</v>
      </c>
      <c r="G778" s="35"/>
      <c r="H778" s="35"/>
      <c r="I778" s="166"/>
      <c r="J778" s="166"/>
      <c r="K778" s="35"/>
      <c r="L778" s="35"/>
      <c r="M778" s="36"/>
      <c r="N778" s="197"/>
      <c r="O778" s="198"/>
      <c r="P778" s="70"/>
      <c r="Q778" s="70"/>
      <c r="R778" s="70"/>
      <c r="S778" s="70"/>
      <c r="T778" s="70"/>
      <c r="U778" s="70"/>
      <c r="V778" s="70"/>
      <c r="W778" s="70"/>
      <c r="X778" s="70"/>
      <c r="Y778" s="71"/>
      <c r="Z778" s="33"/>
      <c r="AA778" s="33"/>
      <c r="AB778" s="33"/>
      <c r="AC778" s="33"/>
      <c r="AD778" s="33"/>
      <c r="AE778" s="33"/>
      <c r="AT778" s="14" t="s">
        <v>149</v>
      </c>
      <c r="AU778" s="14" t="s">
        <v>79</v>
      </c>
    </row>
    <row r="779" spans="1:65" s="2" customFormat="1" ht="37.9" customHeight="1">
      <c r="A779" s="33"/>
      <c r="B779" s="34"/>
      <c r="C779" s="180" t="s">
        <v>1440</v>
      </c>
      <c r="D779" s="180" t="s">
        <v>140</v>
      </c>
      <c r="E779" s="181" t="s">
        <v>1441</v>
      </c>
      <c r="F779" s="182" t="s">
        <v>1442</v>
      </c>
      <c r="G779" s="183" t="s">
        <v>143</v>
      </c>
      <c r="H779" s="184">
        <v>1</v>
      </c>
      <c r="I779" s="185"/>
      <c r="J779" s="186"/>
      <c r="K779" s="187">
        <f>ROUND(P779*H779,2)</f>
        <v>0</v>
      </c>
      <c r="L779" s="182" t="s">
        <v>144</v>
      </c>
      <c r="M779" s="188"/>
      <c r="N779" s="189" t="s">
        <v>1</v>
      </c>
      <c r="O779" s="190" t="s">
        <v>42</v>
      </c>
      <c r="P779" s="191">
        <f>I779+J779</f>
        <v>0</v>
      </c>
      <c r="Q779" s="191">
        <f>ROUND(I779*H779,2)</f>
        <v>0</v>
      </c>
      <c r="R779" s="191">
        <f>ROUND(J779*H779,2)</f>
        <v>0</v>
      </c>
      <c r="S779" s="70"/>
      <c r="T779" s="192">
        <f>S779*H779</f>
        <v>0</v>
      </c>
      <c r="U779" s="192">
        <v>0</v>
      </c>
      <c r="V779" s="192">
        <f>U779*H779</f>
        <v>0</v>
      </c>
      <c r="W779" s="192">
        <v>0</v>
      </c>
      <c r="X779" s="192">
        <f>W779*H779</f>
        <v>0</v>
      </c>
      <c r="Y779" s="193" t="s">
        <v>1</v>
      </c>
      <c r="Z779" s="33"/>
      <c r="AA779" s="33"/>
      <c r="AB779" s="33"/>
      <c r="AC779" s="33"/>
      <c r="AD779" s="33"/>
      <c r="AE779" s="33"/>
      <c r="AR779" s="194" t="s">
        <v>152</v>
      </c>
      <c r="AT779" s="194" t="s">
        <v>140</v>
      </c>
      <c r="AU779" s="194" t="s">
        <v>79</v>
      </c>
      <c r="AY779" s="14" t="s">
        <v>146</v>
      </c>
      <c r="BE779" s="114">
        <f>IF(O779="základní",K779,0)</f>
        <v>0</v>
      </c>
      <c r="BF779" s="114">
        <f>IF(O779="snížená",K779,0)</f>
        <v>0</v>
      </c>
      <c r="BG779" s="114">
        <f>IF(O779="zákl. přenesená",K779,0)</f>
        <v>0</v>
      </c>
      <c r="BH779" s="114">
        <f>IF(O779="sníž. přenesená",K779,0)</f>
        <v>0</v>
      </c>
      <c r="BI779" s="114">
        <f>IF(O779="nulová",K779,0)</f>
        <v>0</v>
      </c>
      <c r="BJ779" s="14" t="s">
        <v>87</v>
      </c>
      <c r="BK779" s="114">
        <f>ROUND(P779*H779,2)</f>
        <v>0</v>
      </c>
      <c r="BL779" s="14" t="s">
        <v>152</v>
      </c>
      <c r="BM779" s="194" t="s">
        <v>1443</v>
      </c>
    </row>
    <row r="780" spans="1:65" s="2" customFormat="1" ht="19.5">
      <c r="A780" s="33"/>
      <c r="B780" s="34"/>
      <c r="C780" s="35"/>
      <c r="D780" s="195" t="s">
        <v>149</v>
      </c>
      <c r="E780" s="35"/>
      <c r="F780" s="196" t="s">
        <v>1442</v>
      </c>
      <c r="G780" s="35"/>
      <c r="H780" s="35"/>
      <c r="I780" s="166"/>
      <c r="J780" s="166"/>
      <c r="K780" s="35"/>
      <c r="L780" s="35"/>
      <c r="M780" s="36"/>
      <c r="N780" s="197"/>
      <c r="O780" s="198"/>
      <c r="P780" s="70"/>
      <c r="Q780" s="70"/>
      <c r="R780" s="70"/>
      <c r="S780" s="70"/>
      <c r="T780" s="70"/>
      <c r="U780" s="70"/>
      <c r="V780" s="70"/>
      <c r="W780" s="70"/>
      <c r="X780" s="70"/>
      <c r="Y780" s="71"/>
      <c r="Z780" s="33"/>
      <c r="AA780" s="33"/>
      <c r="AB780" s="33"/>
      <c r="AC780" s="33"/>
      <c r="AD780" s="33"/>
      <c r="AE780" s="33"/>
      <c r="AT780" s="14" t="s">
        <v>149</v>
      </c>
      <c r="AU780" s="14" t="s">
        <v>79</v>
      </c>
    </row>
    <row r="781" spans="1:65" s="2" customFormat="1" ht="37.9" customHeight="1">
      <c r="A781" s="33"/>
      <c r="B781" s="34"/>
      <c r="C781" s="180" t="s">
        <v>1444</v>
      </c>
      <c r="D781" s="180" t="s">
        <v>140</v>
      </c>
      <c r="E781" s="181" t="s">
        <v>1445</v>
      </c>
      <c r="F781" s="182" t="s">
        <v>1446</v>
      </c>
      <c r="G781" s="183" t="s">
        <v>143</v>
      </c>
      <c r="H781" s="184">
        <v>1</v>
      </c>
      <c r="I781" s="185"/>
      <c r="J781" s="186"/>
      <c r="K781" s="187">
        <f>ROUND(P781*H781,2)</f>
        <v>0</v>
      </c>
      <c r="L781" s="182" t="s">
        <v>144</v>
      </c>
      <c r="M781" s="188"/>
      <c r="N781" s="189" t="s">
        <v>1</v>
      </c>
      <c r="O781" s="190" t="s">
        <v>42</v>
      </c>
      <c r="P781" s="191">
        <f>I781+J781</f>
        <v>0</v>
      </c>
      <c r="Q781" s="191">
        <f>ROUND(I781*H781,2)</f>
        <v>0</v>
      </c>
      <c r="R781" s="191">
        <f>ROUND(J781*H781,2)</f>
        <v>0</v>
      </c>
      <c r="S781" s="70"/>
      <c r="T781" s="192">
        <f>S781*H781</f>
        <v>0</v>
      </c>
      <c r="U781" s="192">
        <v>0</v>
      </c>
      <c r="V781" s="192">
        <f>U781*H781</f>
        <v>0</v>
      </c>
      <c r="W781" s="192">
        <v>0</v>
      </c>
      <c r="X781" s="192">
        <f>W781*H781</f>
        <v>0</v>
      </c>
      <c r="Y781" s="193" t="s">
        <v>1</v>
      </c>
      <c r="Z781" s="33"/>
      <c r="AA781" s="33"/>
      <c r="AB781" s="33"/>
      <c r="AC781" s="33"/>
      <c r="AD781" s="33"/>
      <c r="AE781" s="33"/>
      <c r="AR781" s="194" t="s">
        <v>152</v>
      </c>
      <c r="AT781" s="194" t="s">
        <v>140</v>
      </c>
      <c r="AU781" s="194" t="s">
        <v>79</v>
      </c>
      <c r="AY781" s="14" t="s">
        <v>146</v>
      </c>
      <c r="BE781" s="114">
        <f>IF(O781="základní",K781,0)</f>
        <v>0</v>
      </c>
      <c r="BF781" s="114">
        <f>IF(O781="snížená",K781,0)</f>
        <v>0</v>
      </c>
      <c r="BG781" s="114">
        <f>IF(O781="zákl. přenesená",K781,0)</f>
        <v>0</v>
      </c>
      <c r="BH781" s="114">
        <f>IF(O781="sníž. přenesená",K781,0)</f>
        <v>0</v>
      </c>
      <c r="BI781" s="114">
        <f>IF(O781="nulová",K781,0)</f>
        <v>0</v>
      </c>
      <c r="BJ781" s="14" t="s">
        <v>87</v>
      </c>
      <c r="BK781" s="114">
        <f>ROUND(P781*H781,2)</f>
        <v>0</v>
      </c>
      <c r="BL781" s="14" t="s">
        <v>152</v>
      </c>
      <c r="BM781" s="194" t="s">
        <v>1447</v>
      </c>
    </row>
    <row r="782" spans="1:65" s="2" customFormat="1" ht="19.5">
      <c r="A782" s="33"/>
      <c r="B782" s="34"/>
      <c r="C782" s="35"/>
      <c r="D782" s="195" t="s">
        <v>149</v>
      </c>
      <c r="E782" s="35"/>
      <c r="F782" s="196" t="s">
        <v>1446</v>
      </c>
      <c r="G782" s="35"/>
      <c r="H782" s="35"/>
      <c r="I782" s="166"/>
      <c r="J782" s="166"/>
      <c r="K782" s="35"/>
      <c r="L782" s="35"/>
      <c r="M782" s="36"/>
      <c r="N782" s="197"/>
      <c r="O782" s="198"/>
      <c r="P782" s="70"/>
      <c r="Q782" s="70"/>
      <c r="R782" s="70"/>
      <c r="S782" s="70"/>
      <c r="T782" s="70"/>
      <c r="U782" s="70"/>
      <c r="V782" s="70"/>
      <c r="W782" s="70"/>
      <c r="X782" s="70"/>
      <c r="Y782" s="71"/>
      <c r="Z782" s="33"/>
      <c r="AA782" s="33"/>
      <c r="AB782" s="33"/>
      <c r="AC782" s="33"/>
      <c r="AD782" s="33"/>
      <c r="AE782" s="33"/>
      <c r="AT782" s="14" t="s">
        <v>149</v>
      </c>
      <c r="AU782" s="14" t="s">
        <v>79</v>
      </c>
    </row>
    <row r="783" spans="1:65" s="2" customFormat="1" ht="37.9" customHeight="1">
      <c r="A783" s="33"/>
      <c r="B783" s="34"/>
      <c r="C783" s="180" t="s">
        <v>1448</v>
      </c>
      <c r="D783" s="180" t="s">
        <v>140</v>
      </c>
      <c r="E783" s="181" t="s">
        <v>1449</v>
      </c>
      <c r="F783" s="182" t="s">
        <v>1450</v>
      </c>
      <c r="G783" s="183" t="s">
        <v>143</v>
      </c>
      <c r="H783" s="184">
        <v>1</v>
      </c>
      <c r="I783" s="185"/>
      <c r="J783" s="186"/>
      <c r="K783" s="187">
        <f>ROUND(P783*H783,2)</f>
        <v>0</v>
      </c>
      <c r="L783" s="182" t="s">
        <v>144</v>
      </c>
      <c r="M783" s="188"/>
      <c r="N783" s="189" t="s">
        <v>1</v>
      </c>
      <c r="O783" s="190" t="s">
        <v>42</v>
      </c>
      <c r="P783" s="191">
        <f>I783+J783</f>
        <v>0</v>
      </c>
      <c r="Q783" s="191">
        <f>ROUND(I783*H783,2)</f>
        <v>0</v>
      </c>
      <c r="R783" s="191">
        <f>ROUND(J783*H783,2)</f>
        <v>0</v>
      </c>
      <c r="S783" s="70"/>
      <c r="T783" s="192">
        <f>S783*H783</f>
        <v>0</v>
      </c>
      <c r="U783" s="192">
        <v>0</v>
      </c>
      <c r="V783" s="192">
        <f>U783*H783</f>
        <v>0</v>
      </c>
      <c r="W783" s="192">
        <v>0</v>
      </c>
      <c r="X783" s="192">
        <f>W783*H783</f>
        <v>0</v>
      </c>
      <c r="Y783" s="193" t="s">
        <v>1</v>
      </c>
      <c r="Z783" s="33"/>
      <c r="AA783" s="33"/>
      <c r="AB783" s="33"/>
      <c r="AC783" s="33"/>
      <c r="AD783" s="33"/>
      <c r="AE783" s="33"/>
      <c r="AR783" s="194" t="s">
        <v>152</v>
      </c>
      <c r="AT783" s="194" t="s">
        <v>140</v>
      </c>
      <c r="AU783" s="194" t="s">
        <v>79</v>
      </c>
      <c r="AY783" s="14" t="s">
        <v>146</v>
      </c>
      <c r="BE783" s="114">
        <f>IF(O783="základní",K783,0)</f>
        <v>0</v>
      </c>
      <c r="BF783" s="114">
        <f>IF(O783="snížená",K783,0)</f>
        <v>0</v>
      </c>
      <c r="BG783" s="114">
        <f>IF(O783="zákl. přenesená",K783,0)</f>
        <v>0</v>
      </c>
      <c r="BH783" s="114">
        <f>IF(O783="sníž. přenesená",K783,0)</f>
        <v>0</v>
      </c>
      <c r="BI783" s="114">
        <f>IF(O783="nulová",K783,0)</f>
        <v>0</v>
      </c>
      <c r="BJ783" s="14" t="s">
        <v>87</v>
      </c>
      <c r="BK783" s="114">
        <f>ROUND(P783*H783,2)</f>
        <v>0</v>
      </c>
      <c r="BL783" s="14" t="s">
        <v>152</v>
      </c>
      <c r="BM783" s="194" t="s">
        <v>1451</v>
      </c>
    </row>
    <row r="784" spans="1:65" s="2" customFormat="1" ht="19.5">
      <c r="A784" s="33"/>
      <c r="B784" s="34"/>
      <c r="C784" s="35"/>
      <c r="D784" s="195" t="s">
        <v>149</v>
      </c>
      <c r="E784" s="35"/>
      <c r="F784" s="196" t="s">
        <v>1450</v>
      </c>
      <c r="G784" s="35"/>
      <c r="H784" s="35"/>
      <c r="I784" s="166"/>
      <c r="J784" s="166"/>
      <c r="K784" s="35"/>
      <c r="L784" s="35"/>
      <c r="M784" s="36"/>
      <c r="N784" s="197"/>
      <c r="O784" s="198"/>
      <c r="P784" s="70"/>
      <c r="Q784" s="70"/>
      <c r="R784" s="70"/>
      <c r="S784" s="70"/>
      <c r="T784" s="70"/>
      <c r="U784" s="70"/>
      <c r="V784" s="70"/>
      <c r="W784" s="70"/>
      <c r="X784" s="70"/>
      <c r="Y784" s="71"/>
      <c r="Z784" s="33"/>
      <c r="AA784" s="33"/>
      <c r="AB784" s="33"/>
      <c r="AC784" s="33"/>
      <c r="AD784" s="33"/>
      <c r="AE784" s="33"/>
      <c r="AT784" s="14" t="s">
        <v>149</v>
      </c>
      <c r="AU784" s="14" t="s">
        <v>79</v>
      </c>
    </row>
    <row r="785" spans="1:65" s="2" customFormat="1" ht="37.9" customHeight="1">
      <c r="A785" s="33"/>
      <c r="B785" s="34"/>
      <c r="C785" s="180" t="s">
        <v>1452</v>
      </c>
      <c r="D785" s="180" t="s">
        <v>140</v>
      </c>
      <c r="E785" s="181" t="s">
        <v>1453</v>
      </c>
      <c r="F785" s="182" t="s">
        <v>1454</v>
      </c>
      <c r="G785" s="183" t="s">
        <v>143</v>
      </c>
      <c r="H785" s="184">
        <v>1</v>
      </c>
      <c r="I785" s="185"/>
      <c r="J785" s="186"/>
      <c r="K785" s="187">
        <f>ROUND(P785*H785,2)</f>
        <v>0</v>
      </c>
      <c r="L785" s="182" t="s">
        <v>144</v>
      </c>
      <c r="M785" s="188"/>
      <c r="N785" s="189" t="s">
        <v>1</v>
      </c>
      <c r="O785" s="190" t="s">
        <v>42</v>
      </c>
      <c r="P785" s="191">
        <f>I785+J785</f>
        <v>0</v>
      </c>
      <c r="Q785" s="191">
        <f>ROUND(I785*H785,2)</f>
        <v>0</v>
      </c>
      <c r="R785" s="191">
        <f>ROUND(J785*H785,2)</f>
        <v>0</v>
      </c>
      <c r="S785" s="70"/>
      <c r="T785" s="192">
        <f>S785*H785</f>
        <v>0</v>
      </c>
      <c r="U785" s="192">
        <v>0</v>
      </c>
      <c r="V785" s="192">
        <f>U785*H785</f>
        <v>0</v>
      </c>
      <c r="W785" s="192">
        <v>0</v>
      </c>
      <c r="X785" s="192">
        <f>W785*H785</f>
        <v>0</v>
      </c>
      <c r="Y785" s="193" t="s">
        <v>1</v>
      </c>
      <c r="Z785" s="33"/>
      <c r="AA785" s="33"/>
      <c r="AB785" s="33"/>
      <c r="AC785" s="33"/>
      <c r="AD785" s="33"/>
      <c r="AE785" s="33"/>
      <c r="AR785" s="194" t="s">
        <v>152</v>
      </c>
      <c r="AT785" s="194" t="s">
        <v>140</v>
      </c>
      <c r="AU785" s="194" t="s">
        <v>79</v>
      </c>
      <c r="AY785" s="14" t="s">
        <v>146</v>
      </c>
      <c r="BE785" s="114">
        <f>IF(O785="základní",K785,0)</f>
        <v>0</v>
      </c>
      <c r="BF785" s="114">
        <f>IF(O785="snížená",K785,0)</f>
        <v>0</v>
      </c>
      <c r="BG785" s="114">
        <f>IF(O785="zákl. přenesená",K785,0)</f>
        <v>0</v>
      </c>
      <c r="BH785" s="114">
        <f>IF(O785="sníž. přenesená",K785,0)</f>
        <v>0</v>
      </c>
      <c r="BI785" s="114">
        <f>IF(O785="nulová",K785,0)</f>
        <v>0</v>
      </c>
      <c r="BJ785" s="14" t="s">
        <v>87</v>
      </c>
      <c r="BK785" s="114">
        <f>ROUND(P785*H785,2)</f>
        <v>0</v>
      </c>
      <c r="BL785" s="14" t="s">
        <v>152</v>
      </c>
      <c r="BM785" s="194" t="s">
        <v>1455</v>
      </c>
    </row>
    <row r="786" spans="1:65" s="2" customFormat="1" ht="19.5">
      <c r="A786" s="33"/>
      <c r="B786" s="34"/>
      <c r="C786" s="35"/>
      <c r="D786" s="195" t="s">
        <v>149</v>
      </c>
      <c r="E786" s="35"/>
      <c r="F786" s="196" t="s">
        <v>1454</v>
      </c>
      <c r="G786" s="35"/>
      <c r="H786" s="35"/>
      <c r="I786" s="166"/>
      <c r="J786" s="166"/>
      <c r="K786" s="35"/>
      <c r="L786" s="35"/>
      <c r="M786" s="36"/>
      <c r="N786" s="197"/>
      <c r="O786" s="198"/>
      <c r="P786" s="70"/>
      <c r="Q786" s="70"/>
      <c r="R786" s="70"/>
      <c r="S786" s="70"/>
      <c r="T786" s="70"/>
      <c r="U786" s="70"/>
      <c r="V786" s="70"/>
      <c r="W786" s="70"/>
      <c r="X786" s="70"/>
      <c r="Y786" s="71"/>
      <c r="Z786" s="33"/>
      <c r="AA786" s="33"/>
      <c r="AB786" s="33"/>
      <c r="AC786" s="33"/>
      <c r="AD786" s="33"/>
      <c r="AE786" s="33"/>
      <c r="AT786" s="14" t="s">
        <v>149</v>
      </c>
      <c r="AU786" s="14" t="s">
        <v>79</v>
      </c>
    </row>
    <row r="787" spans="1:65" s="2" customFormat="1" ht="37.9" customHeight="1">
      <c r="A787" s="33"/>
      <c r="B787" s="34"/>
      <c r="C787" s="180" t="s">
        <v>1456</v>
      </c>
      <c r="D787" s="180" t="s">
        <v>140</v>
      </c>
      <c r="E787" s="181" t="s">
        <v>1457</v>
      </c>
      <c r="F787" s="182" t="s">
        <v>1458</v>
      </c>
      <c r="G787" s="183" t="s">
        <v>143</v>
      </c>
      <c r="H787" s="184">
        <v>1</v>
      </c>
      <c r="I787" s="185"/>
      <c r="J787" s="186"/>
      <c r="K787" s="187">
        <f>ROUND(P787*H787,2)</f>
        <v>0</v>
      </c>
      <c r="L787" s="182" t="s">
        <v>144</v>
      </c>
      <c r="M787" s="188"/>
      <c r="N787" s="189" t="s">
        <v>1</v>
      </c>
      <c r="O787" s="190" t="s">
        <v>42</v>
      </c>
      <c r="P787" s="191">
        <f>I787+J787</f>
        <v>0</v>
      </c>
      <c r="Q787" s="191">
        <f>ROUND(I787*H787,2)</f>
        <v>0</v>
      </c>
      <c r="R787" s="191">
        <f>ROUND(J787*H787,2)</f>
        <v>0</v>
      </c>
      <c r="S787" s="70"/>
      <c r="T787" s="192">
        <f>S787*H787</f>
        <v>0</v>
      </c>
      <c r="U787" s="192">
        <v>0</v>
      </c>
      <c r="V787" s="192">
        <f>U787*H787</f>
        <v>0</v>
      </c>
      <c r="W787" s="192">
        <v>0</v>
      </c>
      <c r="X787" s="192">
        <f>W787*H787</f>
        <v>0</v>
      </c>
      <c r="Y787" s="193" t="s">
        <v>1</v>
      </c>
      <c r="Z787" s="33"/>
      <c r="AA787" s="33"/>
      <c r="AB787" s="33"/>
      <c r="AC787" s="33"/>
      <c r="AD787" s="33"/>
      <c r="AE787" s="33"/>
      <c r="AR787" s="194" t="s">
        <v>152</v>
      </c>
      <c r="AT787" s="194" t="s">
        <v>140</v>
      </c>
      <c r="AU787" s="194" t="s">
        <v>79</v>
      </c>
      <c r="AY787" s="14" t="s">
        <v>146</v>
      </c>
      <c r="BE787" s="114">
        <f>IF(O787="základní",K787,0)</f>
        <v>0</v>
      </c>
      <c r="BF787" s="114">
        <f>IF(O787="snížená",K787,0)</f>
        <v>0</v>
      </c>
      <c r="BG787" s="114">
        <f>IF(O787="zákl. přenesená",K787,0)</f>
        <v>0</v>
      </c>
      <c r="BH787" s="114">
        <f>IF(O787="sníž. přenesená",K787,0)</f>
        <v>0</v>
      </c>
      <c r="BI787" s="114">
        <f>IF(O787="nulová",K787,0)</f>
        <v>0</v>
      </c>
      <c r="BJ787" s="14" t="s">
        <v>87</v>
      </c>
      <c r="BK787" s="114">
        <f>ROUND(P787*H787,2)</f>
        <v>0</v>
      </c>
      <c r="BL787" s="14" t="s">
        <v>152</v>
      </c>
      <c r="BM787" s="194" t="s">
        <v>1459</v>
      </c>
    </row>
    <row r="788" spans="1:65" s="2" customFormat="1" ht="19.5">
      <c r="A788" s="33"/>
      <c r="B788" s="34"/>
      <c r="C788" s="35"/>
      <c r="D788" s="195" t="s">
        <v>149</v>
      </c>
      <c r="E788" s="35"/>
      <c r="F788" s="196" t="s">
        <v>1458</v>
      </c>
      <c r="G788" s="35"/>
      <c r="H788" s="35"/>
      <c r="I788" s="166"/>
      <c r="J788" s="166"/>
      <c r="K788" s="35"/>
      <c r="L788" s="35"/>
      <c r="M788" s="36"/>
      <c r="N788" s="197"/>
      <c r="O788" s="198"/>
      <c r="P788" s="70"/>
      <c r="Q788" s="70"/>
      <c r="R788" s="70"/>
      <c r="S788" s="70"/>
      <c r="T788" s="70"/>
      <c r="U788" s="70"/>
      <c r="V788" s="70"/>
      <c r="W788" s="70"/>
      <c r="X788" s="70"/>
      <c r="Y788" s="71"/>
      <c r="Z788" s="33"/>
      <c r="AA788" s="33"/>
      <c r="AB788" s="33"/>
      <c r="AC788" s="33"/>
      <c r="AD788" s="33"/>
      <c r="AE788" s="33"/>
      <c r="AT788" s="14" t="s">
        <v>149</v>
      </c>
      <c r="AU788" s="14" t="s">
        <v>79</v>
      </c>
    </row>
    <row r="789" spans="1:65" s="2" customFormat="1" ht="24.2" customHeight="1">
      <c r="A789" s="33"/>
      <c r="B789" s="34"/>
      <c r="C789" s="180" t="s">
        <v>1460</v>
      </c>
      <c r="D789" s="180" t="s">
        <v>140</v>
      </c>
      <c r="E789" s="181" t="s">
        <v>1461</v>
      </c>
      <c r="F789" s="182" t="s">
        <v>1462</v>
      </c>
      <c r="G789" s="183" t="s">
        <v>143</v>
      </c>
      <c r="H789" s="184">
        <v>1</v>
      </c>
      <c r="I789" s="185"/>
      <c r="J789" s="186"/>
      <c r="K789" s="187">
        <f>ROUND(P789*H789,2)</f>
        <v>0</v>
      </c>
      <c r="L789" s="182" t="s">
        <v>144</v>
      </c>
      <c r="M789" s="188"/>
      <c r="N789" s="189" t="s">
        <v>1</v>
      </c>
      <c r="O789" s="190" t="s">
        <v>42</v>
      </c>
      <c r="P789" s="191">
        <f>I789+J789</f>
        <v>0</v>
      </c>
      <c r="Q789" s="191">
        <f>ROUND(I789*H789,2)</f>
        <v>0</v>
      </c>
      <c r="R789" s="191">
        <f>ROUND(J789*H789,2)</f>
        <v>0</v>
      </c>
      <c r="S789" s="70"/>
      <c r="T789" s="192">
        <f>S789*H789</f>
        <v>0</v>
      </c>
      <c r="U789" s="192">
        <v>0</v>
      </c>
      <c r="V789" s="192">
        <f>U789*H789</f>
        <v>0</v>
      </c>
      <c r="W789" s="192">
        <v>0</v>
      </c>
      <c r="X789" s="192">
        <f>W789*H789</f>
        <v>0</v>
      </c>
      <c r="Y789" s="193" t="s">
        <v>1</v>
      </c>
      <c r="Z789" s="33"/>
      <c r="AA789" s="33"/>
      <c r="AB789" s="33"/>
      <c r="AC789" s="33"/>
      <c r="AD789" s="33"/>
      <c r="AE789" s="33"/>
      <c r="AR789" s="194" t="s">
        <v>152</v>
      </c>
      <c r="AT789" s="194" t="s">
        <v>140</v>
      </c>
      <c r="AU789" s="194" t="s">
        <v>79</v>
      </c>
      <c r="AY789" s="14" t="s">
        <v>146</v>
      </c>
      <c r="BE789" s="114">
        <f>IF(O789="základní",K789,0)</f>
        <v>0</v>
      </c>
      <c r="BF789" s="114">
        <f>IF(O789="snížená",K789,0)</f>
        <v>0</v>
      </c>
      <c r="BG789" s="114">
        <f>IF(O789="zákl. přenesená",K789,0)</f>
        <v>0</v>
      </c>
      <c r="BH789" s="114">
        <f>IF(O789="sníž. přenesená",K789,0)</f>
        <v>0</v>
      </c>
      <c r="BI789" s="114">
        <f>IF(O789="nulová",K789,0)</f>
        <v>0</v>
      </c>
      <c r="BJ789" s="14" t="s">
        <v>87</v>
      </c>
      <c r="BK789" s="114">
        <f>ROUND(P789*H789,2)</f>
        <v>0</v>
      </c>
      <c r="BL789" s="14" t="s">
        <v>152</v>
      </c>
      <c r="BM789" s="194" t="s">
        <v>1463</v>
      </c>
    </row>
    <row r="790" spans="1:65" s="2" customFormat="1" ht="11.25">
      <c r="A790" s="33"/>
      <c r="B790" s="34"/>
      <c r="C790" s="35"/>
      <c r="D790" s="195" t="s">
        <v>149</v>
      </c>
      <c r="E790" s="35"/>
      <c r="F790" s="196" t="s">
        <v>1462</v>
      </c>
      <c r="G790" s="35"/>
      <c r="H790" s="35"/>
      <c r="I790" s="166"/>
      <c r="J790" s="166"/>
      <c r="K790" s="35"/>
      <c r="L790" s="35"/>
      <c r="M790" s="36"/>
      <c r="N790" s="197"/>
      <c r="O790" s="198"/>
      <c r="P790" s="70"/>
      <c r="Q790" s="70"/>
      <c r="R790" s="70"/>
      <c r="S790" s="70"/>
      <c r="T790" s="70"/>
      <c r="U790" s="70"/>
      <c r="V790" s="70"/>
      <c r="W790" s="70"/>
      <c r="X790" s="70"/>
      <c r="Y790" s="71"/>
      <c r="Z790" s="33"/>
      <c r="AA790" s="33"/>
      <c r="AB790" s="33"/>
      <c r="AC790" s="33"/>
      <c r="AD790" s="33"/>
      <c r="AE790" s="33"/>
      <c r="AT790" s="14" t="s">
        <v>149</v>
      </c>
      <c r="AU790" s="14" t="s">
        <v>79</v>
      </c>
    </row>
    <row r="791" spans="1:65" s="2" customFormat="1" ht="24.2" customHeight="1">
      <c r="A791" s="33"/>
      <c r="B791" s="34"/>
      <c r="C791" s="180" t="s">
        <v>1464</v>
      </c>
      <c r="D791" s="180" t="s">
        <v>140</v>
      </c>
      <c r="E791" s="181" t="s">
        <v>1465</v>
      </c>
      <c r="F791" s="182" t="s">
        <v>1466</v>
      </c>
      <c r="G791" s="183" t="s">
        <v>143</v>
      </c>
      <c r="H791" s="184">
        <v>1</v>
      </c>
      <c r="I791" s="185"/>
      <c r="J791" s="186"/>
      <c r="K791" s="187">
        <f>ROUND(P791*H791,2)</f>
        <v>0</v>
      </c>
      <c r="L791" s="182" t="s">
        <v>144</v>
      </c>
      <c r="M791" s="188"/>
      <c r="N791" s="189" t="s">
        <v>1</v>
      </c>
      <c r="O791" s="190" t="s">
        <v>42</v>
      </c>
      <c r="P791" s="191">
        <f>I791+J791</f>
        <v>0</v>
      </c>
      <c r="Q791" s="191">
        <f>ROUND(I791*H791,2)</f>
        <v>0</v>
      </c>
      <c r="R791" s="191">
        <f>ROUND(J791*H791,2)</f>
        <v>0</v>
      </c>
      <c r="S791" s="70"/>
      <c r="T791" s="192">
        <f>S791*H791</f>
        <v>0</v>
      </c>
      <c r="U791" s="192">
        <v>0</v>
      </c>
      <c r="V791" s="192">
        <f>U791*H791</f>
        <v>0</v>
      </c>
      <c r="W791" s="192">
        <v>0</v>
      </c>
      <c r="X791" s="192">
        <f>W791*H791</f>
        <v>0</v>
      </c>
      <c r="Y791" s="193" t="s">
        <v>1</v>
      </c>
      <c r="Z791" s="33"/>
      <c r="AA791" s="33"/>
      <c r="AB791" s="33"/>
      <c r="AC791" s="33"/>
      <c r="AD791" s="33"/>
      <c r="AE791" s="33"/>
      <c r="AR791" s="194" t="s">
        <v>152</v>
      </c>
      <c r="AT791" s="194" t="s">
        <v>140</v>
      </c>
      <c r="AU791" s="194" t="s">
        <v>79</v>
      </c>
      <c r="AY791" s="14" t="s">
        <v>146</v>
      </c>
      <c r="BE791" s="114">
        <f>IF(O791="základní",K791,0)</f>
        <v>0</v>
      </c>
      <c r="BF791" s="114">
        <f>IF(O791="snížená",K791,0)</f>
        <v>0</v>
      </c>
      <c r="BG791" s="114">
        <f>IF(O791="zákl. přenesená",K791,0)</f>
        <v>0</v>
      </c>
      <c r="BH791" s="114">
        <f>IF(O791="sníž. přenesená",K791,0)</f>
        <v>0</v>
      </c>
      <c r="BI791" s="114">
        <f>IF(O791="nulová",K791,0)</f>
        <v>0</v>
      </c>
      <c r="BJ791" s="14" t="s">
        <v>87</v>
      </c>
      <c r="BK791" s="114">
        <f>ROUND(P791*H791,2)</f>
        <v>0</v>
      </c>
      <c r="BL791" s="14" t="s">
        <v>152</v>
      </c>
      <c r="BM791" s="194" t="s">
        <v>1467</v>
      </c>
    </row>
    <row r="792" spans="1:65" s="2" customFormat="1" ht="11.25">
      <c r="A792" s="33"/>
      <c r="B792" s="34"/>
      <c r="C792" s="35"/>
      <c r="D792" s="195" t="s">
        <v>149</v>
      </c>
      <c r="E792" s="35"/>
      <c r="F792" s="196" t="s">
        <v>1466</v>
      </c>
      <c r="G792" s="35"/>
      <c r="H792" s="35"/>
      <c r="I792" s="166"/>
      <c r="J792" s="166"/>
      <c r="K792" s="35"/>
      <c r="L792" s="35"/>
      <c r="M792" s="36"/>
      <c r="N792" s="197"/>
      <c r="O792" s="198"/>
      <c r="P792" s="70"/>
      <c r="Q792" s="70"/>
      <c r="R792" s="70"/>
      <c r="S792" s="70"/>
      <c r="T792" s="70"/>
      <c r="U792" s="70"/>
      <c r="V792" s="70"/>
      <c r="W792" s="70"/>
      <c r="X792" s="70"/>
      <c r="Y792" s="71"/>
      <c r="Z792" s="33"/>
      <c r="AA792" s="33"/>
      <c r="AB792" s="33"/>
      <c r="AC792" s="33"/>
      <c r="AD792" s="33"/>
      <c r="AE792" s="33"/>
      <c r="AT792" s="14" t="s">
        <v>149</v>
      </c>
      <c r="AU792" s="14" t="s">
        <v>79</v>
      </c>
    </row>
    <row r="793" spans="1:65" s="2" customFormat="1" ht="24.2" customHeight="1">
      <c r="A793" s="33"/>
      <c r="B793" s="34"/>
      <c r="C793" s="180" t="s">
        <v>1468</v>
      </c>
      <c r="D793" s="180" t="s">
        <v>140</v>
      </c>
      <c r="E793" s="181" t="s">
        <v>1469</v>
      </c>
      <c r="F793" s="182" t="s">
        <v>1470</v>
      </c>
      <c r="G793" s="183" t="s">
        <v>143</v>
      </c>
      <c r="H793" s="184">
        <v>1</v>
      </c>
      <c r="I793" s="185"/>
      <c r="J793" s="186"/>
      <c r="K793" s="187">
        <f>ROUND(P793*H793,2)</f>
        <v>0</v>
      </c>
      <c r="L793" s="182" t="s">
        <v>144</v>
      </c>
      <c r="M793" s="188"/>
      <c r="N793" s="189" t="s">
        <v>1</v>
      </c>
      <c r="O793" s="190" t="s">
        <v>42</v>
      </c>
      <c r="P793" s="191">
        <f>I793+J793</f>
        <v>0</v>
      </c>
      <c r="Q793" s="191">
        <f>ROUND(I793*H793,2)</f>
        <v>0</v>
      </c>
      <c r="R793" s="191">
        <f>ROUND(J793*H793,2)</f>
        <v>0</v>
      </c>
      <c r="S793" s="70"/>
      <c r="T793" s="192">
        <f>S793*H793</f>
        <v>0</v>
      </c>
      <c r="U793" s="192">
        <v>0</v>
      </c>
      <c r="V793" s="192">
        <f>U793*H793</f>
        <v>0</v>
      </c>
      <c r="W793" s="192">
        <v>0</v>
      </c>
      <c r="X793" s="192">
        <f>W793*H793</f>
        <v>0</v>
      </c>
      <c r="Y793" s="193" t="s">
        <v>1</v>
      </c>
      <c r="Z793" s="33"/>
      <c r="AA793" s="33"/>
      <c r="AB793" s="33"/>
      <c r="AC793" s="33"/>
      <c r="AD793" s="33"/>
      <c r="AE793" s="33"/>
      <c r="AR793" s="194" t="s">
        <v>152</v>
      </c>
      <c r="AT793" s="194" t="s">
        <v>140</v>
      </c>
      <c r="AU793" s="194" t="s">
        <v>79</v>
      </c>
      <c r="AY793" s="14" t="s">
        <v>146</v>
      </c>
      <c r="BE793" s="114">
        <f>IF(O793="základní",K793,0)</f>
        <v>0</v>
      </c>
      <c r="BF793" s="114">
        <f>IF(O793="snížená",K793,0)</f>
        <v>0</v>
      </c>
      <c r="BG793" s="114">
        <f>IF(O793="zákl. přenesená",K793,0)</f>
        <v>0</v>
      </c>
      <c r="BH793" s="114">
        <f>IF(O793="sníž. přenesená",K793,0)</f>
        <v>0</v>
      </c>
      <c r="BI793" s="114">
        <f>IF(O793="nulová",K793,0)</f>
        <v>0</v>
      </c>
      <c r="BJ793" s="14" t="s">
        <v>87</v>
      </c>
      <c r="BK793" s="114">
        <f>ROUND(P793*H793,2)</f>
        <v>0</v>
      </c>
      <c r="BL793" s="14" t="s">
        <v>152</v>
      </c>
      <c r="BM793" s="194" t="s">
        <v>1471</v>
      </c>
    </row>
    <row r="794" spans="1:65" s="2" customFormat="1" ht="11.25">
      <c r="A794" s="33"/>
      <c r="B794" s="34"/>
      <c r="C794" s="35"/>
      <c r="D794" s="195" t="s">
        <v>149</v>
      </c>
      <c r="E794" s="35"/>
      <c r="F794" s="196" t="s">
        <v>1470</v>
      </c>
      <c r="G794" s="35"/>
      <c r="H794" s="35"/>
      <c r="I794" s="166"/>
      <c r="J794" s="166"/>
      <c r="K794" s="35"/>
      <c r="L794" s="35"/>
      <c r="M794" s="36"/>
      <c r="N794" s="197"/>
      <c r="O794" s="198"/>
      <c r="P794" s="70"/>
      <c r="Q794" s="70"/>
      <c r="R794" s="70"/>
      <c r="S794" s="70"/>
      <c r="T794" s="70"/>
      <c r="U794" s="70"/>
      <c r="V794" s="70"/>
      <c r="W794" s="70"/>
      <c r="X794" s="70"/>
      <c r="Y794" s="71"/>
      <c r="Z794" s="33"/>
      <c r="AA794" s="33"/>
      <c r="AB794" s="33"/>
      <c r="AC794" s="33"/>
      <c r="AD794" s="33"/>
      <c r="AE794" s="33"/>
      <c r="AT794" s="14" t="s">
        <v>149</v>
      </c>
      <c r="AU794" s="14" t="s">
        <v>79</v>
      </c>
    </row>
    <row r="795" spans="1:65" s="2" customFormat="1" ht="24.2" customHeight="1">
      <c r="A795" s="33"/>
      <c r="B795" s="34"/>
      <c r="C795" s="180" t="s">
        <v>1472</v>
      </c>
      <c r="D795" s="180" t="s">
        <v>140</v>
      </c>
      <c r="E795" s="181" t="s">
        <v>1473</v>
      </c>
      <c r="F795" s="182" t="s">
        <v>1474</v>
      </c>
      <c r="G795" s="183" t="s">
        <v>143</v>
      </c>
      <c r="H795" s="184">
        <v>1</v>
      </c>
      <c r="I795" s="185"/>
      <c r="J795" s="186"/>
      <c r="K795" s="187">
        <f>ROUND(P795*H795,2)</f>
        <v>0</v>
      </c>
      <c r="L795" s="182" t="s">
        <v>144</v>
      </c>
      <c r="M795" s="188"/>
      <c r="N795" s="189" t="s">
        <v>1</v>
      </c>
      <c r="O795" s="190" t="s">
        <v>42</v>
      </c>
      <c r="P795" s="191">
        <f>I795+J795</f>
        <v>0</v>
      </c>
      <c r="Q795" s="191">
        <f>ROUND(I795*H795,2)</f>
        <v>0</v>
      </c>
      <c r="R795" s="191">
        <f>ROUND(J795*H795,2)</f>
        <v>0</v>
      </c>
      <c r="S795" s="70"/>
      <c r="T795" s="192">
        <f>S795*H795</f>
        <v>0</v>
      </c>
      <c r="U795" s="192">
        <v>0</v>
      </c>
      <c r="V795" s="192">
        <f>U795*H795</f>
        <v>0</v>
      </c>
      <c r="W795" s="192">
        <v>0</v>
      </c>
      <c r="X795" s="192">
        <f>W795*H795</f>
        <v>0</v>
      </c>
      <c r="Y795" s="193" t="s">
        <v>1</v>
      </c>
      <c r="Z795" s="33"/>
      <c r="AA795" s="33"/>
      <c r="AB795" s="33"/>
      <c r="AC795" s="33"/>
      <c r="AD795" s="33"/>
      <c r="AE795" s="33"/>
      <c r="AR795" s="194" t="s">
        <v>152</v>
      </c>
      <c r="AT795" s="194" t="s">
        <v>140</v>
      </c>
      <c r="AU795" s="194" t="s">
        <v>79</v>
      </c>
      <c r="AY795" s="14" t="s">
        <v>146</v>
      </c>
      <c r="BE795" s="114">
        <f>IF(O795="základní",K795,0)</f>
        <v>0</v>
      </c>
      <c r="BF795" s="114">
        <f>IF(O795="snížená",K795,0)</f>
        <v>0</v>
      </c>
      <c r="BG795" s="114">
        <f>IF(O795="zákl. přenesená",K795,0)</f>
        <v>0</v>
      </c>
      <c r="BH795" s="114">
        <f>IF(O795="sníž. přenesená",K795,0)</f>
        <v>0</v>
      </c>
      <c r="BI795" s="114">
        <f>IF(O795="nulová",K795,0)</f>
        <v>0</v>
      </c>
      <c r="BJ795" s="14" t="s">
        <v>87</v>
      </c>
      <c r="BK795" s="114">
        <f>ROUND(P795*H795,2)</f>
        <v>0</v>
      </c>
      <c r="BL795" s="14" t="s">
        <v>152</v>
      </c>
      <c r="BM795" s="194" t="s">
        <v>1475</v>
      </c>
    </row>
    <row r="796" spans="1:65" s="2" customFormat="1" ht="11.25">
      <c r="A796" s="33"/>
      <c r="B796" s="34"/>
      <c r="C796" s="35"/>
      <c r="D796" s="195" t="s">
        <v>149</v>
      </c>
      <c r="E796" s="35"/>
      <c r="F796" s="196" t="s">
        <v>1474</v>
      </c>
      <c r="G796" s="35"/>
      <c r="H796" s="35"/>
      <c r="I796" s="166"/>
      <c r="J796" s="166"/>
      <c r="K796" s="35"/>
      <c r="L796" s="35"/>
      <c r="M796" s="36"/>
      <c r="N796" s="197"/>
      <c r="O796" s="198"/>
      <c r="P796" s="70"/>
      <c r="Q796" s="70"/>
      <c r="R796" s="70"/>
      <c r="S796" s="70"/>
      <c r="T796" s="70"/>
      <c r="U796" s="70"/>
      <c r="V796" s="70"/>
      <c r="W796" s="70"/>
      <c r="X796" s="70"/>
      <c r="Y796" s="71"/>
      <c r="Z796" s="33"/>
      <c r="AA796" s="33"/>
      <c r="AB796" s="33"/>
      <c r="AC796" s="33"/>
      <c r="AD796" s="33"/>
      <c r="AE796" s="33"/>
      <c r="AT796" s="14" t="s">
        <v>149</v>
      </c>
      <c r="AU796" s="14" t="s">
        <v>79</v>
      </c>
    </row>
    <row r="797" spans="1:65" s="2" customFormat="1" ht="24.2" customHeight="1">
      <c r="A797" s="33"/>
      <c r="B797" s="34"/>
      <c r="C797" s="180" t="s">
        <v>1476</v>
      </c>
      <c r="D797" s="180" t="s">
        <v>140</v>
      </c>
      <c r="E797" s="181" t="s">
        <v>1477</v>
      </c>
      <c r="F797" s="182" t="s">
        <v>1478</v>
      </c>
      <c r="G797" s="183" t="s">
        <v>143</v>
      </c>
      <c r="H797" s="184">
        <v>1</v>
      </c>
      <c r="I797" s="185"/>
      <c r="J797" s="186"/>
      <c r="K797" s="187">
        <f>ROUND(P797*H797,2)</f>
        <v>0</v>
      </c>
      <c r="L797" s="182" t="s">
        <v>144</v>
      </c>
      <c r="M797" s="188"/>
      <c r="N797" s="189" t="s">
        <v>1</v>
      </c>
      <c r="O797" s="190" t="s">
        <v>42</v>
      </c>
      <c r="P797" s="191">
        <f>I797+J797</f>
        <v>0</v>
      </c>
      <c r="Q797" s="191">
        <f>ROUND(I797*H797,2)</f>
        <v>0</v>
      </c>
      <c r="R797" s="191">
        <f>ROUND(J797*H797,2)</f>
        <v>0</v>
      </c>
      <c r="S797" s="70"/>
      <c r="T797" s="192">
        <f>S797*H797</f>
        <v>0</v>
      </c>
      <c r="U797" s="192">
        <v>0</v>
      </c>
      <c r="V797" s="192">
        <f>U797*H797</f>
        <v>0</v>
      </c>
      <c r="W797" s="192">
        <v>0</v>
      </c>
      <c r="X797" s="192">
        <f>W797*H797</f>
        <v>0</v>
      </c>
      <c r="Y797" s="193" t="s">
        <v>1</v>
      </c>
      <c r="Z797" s="33"/>
      <c r="AA797" s="33"/>
      <c r="AB797" s="33"/>
      <c r="AC797" s="33"/>
      <c r="AD797" s="33"/>
      <c r="AE797" s="33"/>
      <c r="AR797" s="194" t="s">
        <v>152</v>
      </c>
      <c r="AT797" s="194" t="s">
        <v>140</v>
      </c>
      <c r="AU797" s="194" t="s">
        <v>79</v>
      </c>
      <c r="AY797" s="14" t="s">
        <v>146</v>
      </c>
      <c r="BE797" s="114">
        <f>IF(O797="základní",K797,0)</f>
        <v>0</v>
      </c>
      <c r="BF797" s="114">
        <f>IF(O797="snížená",K797,0)</f>
        <v>0</v>
      </c>
      <c r="BG797" s="114">
        <f>IF(O797="zákl. přenesená",K797,0)</f>
        <v>0</v>
      </c>
      <c r="BH797" s="114">
        <f>IF(O797="sníž. přenesená",K797,0)</f>
        <v>0</v>
      </c>
      <c r="BI797" s="114">
        <f>IF(O797="nulová",K797,0)</f>
        <v>0</v>
      </c>
      <c r="BJ797" s="14" t="s">
        <v>87</v>
      </c>
      <c r="BK797" s="114">
        <f>ROUND(P797*H797,2)</f>
        <v>0</v>
      </c>
      <c r="BL797" s="14" t="s">
        <v>152</v>
      </c>
      <c r="BM797" s="194" t="s">
        <v>1479</v>
      </c>
    </row>
    <row r="798" spans="1:65" s="2" customFormat="1" ht="11.25">
      <c r="A798" s="33"/>
      <c r="B798" s="34"/>
      <c r="C798" s="35"/>
      <c r="D798" s="195" t="s">
        <v>149</v>
      </c>
      <c r="E798" s="35"/>
      <c r="F798" s="196" t="s">
        <v>1478</v>
      </c>
      <c r="G798" s="35"/>
      <c r="H798" s="35"/>
      <c r="I798" s="166"/>
      <c r="J798" s="166"/>
      <c r="K798" s="35"/>
      <c r="L798" s="35"/>
      <c r="M798" s="36"/>
      <c r="N798" s="197"/>
      <c r="O798" s="198"/>
      <c r="P798" s="70"/>
      <c r="Q798" s="70"/>
      <c r="R798" s="70"/>
      <c r="S798" s="70"/>
      <c r="T798" s="70"/>
      <c r="U798" s="70"/>
      <c r="V798" s="70"/>
      <c r="W798" s="70"/>
      <c r="X798" s="70"/>
      <c r="Y798" s="71"/>
      <c r="Z798" s="33"/>
      <c r="AA798" s="33"/>
      <c r="AB798" s="33"/>
      <c r="AC798" s="33"/>
      <c r="AD798" s="33"/>
      <c r="AE798" s="33"/>
      <c r="AT798" s="14" t="s">
        <v>149</v>
      </c>
      <c r="AU798" s="14" t="s">
        <v>79</v>
      </c>
    </row>
    <row r="799" spans="1:65" s="2" customFormat="1" ht="24.2" customHeight="1">
      <c r="A799" s="33"/>
      <c r="B799" s="34"/>
      <c r="C799" s="180" t="s">
        <v>1480</v>
      </c>
      <c r="D799" s="180" t="s">
        <v>140</v>
      </c>
      <c r="E799" s="181" t="s">
        <v>1481</v>
      </c>
      <c r="F799" s="182" t="s">
        <v>1482</v>
      </c>
      <c r="G799" s="183" t="s">
        <v>143</v>
      </c>
      <c r="H799" s="184">
        <v>1</v>
      </c>
      <c r="I799" s="185"/>
      <c r="J799" s="186"/>
      <c r="K799" s="187">
        <f>ROUND(P799*H799,2)</f>
        <v>0</v>
      </c>
      <c r="L799" s="182" t="s">
        <v>144</v>
      </c>
      <c r="M799" s="188"/>
      <c r="N799" s="189" t="s">
        <v>1</v>
      </c>
      <c r="O799" s="190" t="s">
        <v>42</v>
      </c>
      <c r="P799" s="191">
        <f>I799+J799</f>
        <v>0</v>
      </c>
      <c r="Q799" s="191">
        <f>ROUND(I799*H799,2)</f>
        <v>0</v>
      </c>
      <c r="R799" s="191">
        <f>ROUND(J799*H799,2)</f>
        <v>0</v>
      </c>
      <c r="S799" s="70"/>
      <c r="T799" s="192">
        <f>S799*H799</f>
        <v>0</v>
      </c>
      <c r="U799" s="192">
        <v>0</v>
      </c>
      <c r="V799" s="192">
        <f>U799*H799</f>
        <v>0</v>
      </c>
      <c r="W799" s="192">
        <v>0</v>
      </c>
      <c r="X799" s="192">
        <f>W799*H799</f>
        <v>0</v>
      </c>
      <c r="Y799" s="193" t="s">
        <v>1</v>
      </c>
      <c r="Z799" s="33"/>
      <c r="AA799" s="33"/>
      <c r="AB799" s="33"/>
      <c r="AC799" s="33"/>
      <c r="AD799" s="33"/>
      <c r="AE799" s="33"/>
      <c r="AR799" s="194" t="s">
        <v>152</v>
      </c>
      <c r="AT799" s="194" t="s">
        <v>140</v>
      </c>
      <c r="AU799" s="194" t="s">
        <v>79</v>
      </c>
      <c r="AY799" s="14" t="s">
        <v>146</v>
      </c>
      <c r="BE799" s="114">
        <f>IF(O799="základní",K799,0)</f>
        <v>0</v>
      </c>
      <c r="BF799" s="114">
        <f>IF(O799="snížená",K799,0)</f>
        <v>0</v>
      </c>
      <c r="BG799" s="114">
        <f>IF(O799="zákl. přenesená",K799,0)</f>
        <v>0</v>
      </c>
      <c r="BH799" s="114">
        <f>IF(O799="sníž. přenesená",K799,0)</f>
        <v>0</v>
      </c>
      <c r="BI799" s="114">
        <f>IF(O799="nulová",K799,0)</f>
        <v>0</v>
      </c>
      <c r="BJ799" s="14" t="s">
        <v>87</v>
      </c>
      <c r="BK799" s="114">
        <f>ROUND(P799*H799,2)</f>
        <v>0</v>
      </c>
      <c r="BL799" s="14" t="s">
        <v>152</v>
      </c>
      <c r="BM799" s="194" t="s">
        <v>1483</v>
      </c>
    </row>
    <row r="800" spans="1:65" s="2" customFormat="1" ht="11.25">
      <c r="A800" s="33"/>
      <c r="B800" s="34"/>
      <c r="C800" s="35"/>
      <c r="D800" s="195" t="s">
        <v>149</v>
      </c>
      <c r="E800" s="35"/>
      <c r="F800" s="196" t="s">
        <v>1482</v>
      </c>
      <c r="G800" s="35"/>
      <c r="H800" s="35"/>
      <c r="I800" s="166"/>
      <c r="J800" s="166"/>
      <c r="K800" s="35"/>
      <c r="L800" s="35"/>
      <c r="M800" s="36"/>
      <c r="N800" s="197"/>
      <c r="O800" s="198"/>
      <c r="P800" s="70"/>
      <c r="Q800" s="70"/>
      <c r="R800" s="70"/>
      <c r="S800" s="70"/>
      <c r="T800" s="70"/>
      <c r="U800" s="70"/>
      <c r="V800" s="70"/>
      <c r="W800" s="70"/>
      <c r="X800" s="70"/>
      <c r="Y800" s="71"/>
      <c r="Z800" s="33"/>
      <c r="AA800" s="33"/>
      <c r="AB800" s="33"/>
      <c r="AC800" s="33"/>
      <c r="AD800" s="33"/>
      <c r="AE800" s="33"/>
      <c r="AT800" s="14" t="s">
        <v>149</v>
      </c>
      <c r="AU800" s="14" t="s">
        <v>79</v>
      </c>
    </row>
    <row r="801" spans="1:65" s="2" customFormat="1" ht="24.2" customHeight="1">
      <c r="A801" s="33"/>
      <c r="B801" s="34"/>
      <c r="C801" s="180" t="s">
        <v>1484</v>
      </c>
      <c r="D801" s="180" t="s">
        <v>140</v>
      </c>
      <c r="E801" s="181" t="s">
        <v>1485</v>
      </c>
      <c r="F801" s="182" t="s">
        <v>1486</v>
      </c>
      <c r="G801" s="183" t="s">
        <v>143</v>
      </c>
      <c r="H801" s="184">
        <v>1</v>
      </c>
      <c r="I801" s="185"/>
      <c r="J801" s="186"/>
      <c r="K801" s="187">
        <f>ROUND(P801*H801,2)</f>
        <v>0</v>
      </c>
      <c r="L801" s="182" t="s">
        <v>144</v>
      </c>
      <c r="M801" s="188"/>
      <c r="N801" s="189" t="s">
        <v>1</v>
      </c>
      <c r="O801" s="190" t="s">
        <v>42</v>
      </c>
      <c r="P801" s="191">
        <f>I801+J801</f>
        <v>0</v>
      </c>
      <c r="Q801" s="191">
        <f>ROUND(I801*H801,2)</f>
        <v>0</v>
      </c>
      <c r="R801" s="191">
        <f>ROUND(J801*H801,2)</f>
        <v>0</v>
      </c>
      <c r="S801" s="70"/>
      <c r="T801" s="192">
        <f>S801*H801</f>
        <v>0</v>
      </c>
      <c r="U801" s="192">
        <v>0</v>
      </c>
      <c r="V801" s="192">
        <f>U801*H801</f>
        <v>0</v>
      </c>
      <c r="W801" s="192">
        <v>0</v>
      </c>
      <c r="X801" s="192">
        <f>W801*H801</f>
        <v>0</v>
      </c>
      <c r="Y801" s="193" t="s">
        <v>1</v>
      </c>
      <c r="Z801" s="33"/>
      <c r="AA801" s="33"/>
      <c r="AB801" s="33"/>
      <c r="AC801" s="33"/>
      <c r="AD801" s="33"/>
      <c r="AE801" s="33"/>
      <c r="AR801" s="194" t="s">
        <v>152</v>
      </c>
      <c r="AT801" s="194" t="s">
        <v>140</v>
      </c>
      <c r="AU801" s="194" t="s">
        <v>79</v>
      </c>
      <c r="AY801" s="14" t="s">
        <v>146</v>
      </c>
      <c r="BE801" s="114">
        <f>IF(O801="základní",K801,0)</f>
        <v>0</v>
      </c>
      <c r="BF801" s="114">
        <f>IF(O801="snížená",K801,0)</f>
        <v>0</v>
      </c>
      <c r="BG801" s="114">
        <f>IF(O801="zákl. přenesená",K801,0)</f>
        <v>0</v>
      </c>
      <c r="BH801" s="114">
        <f>IF(O801="sníž. přenesená",K801,0)</f>
        <v>0</v>
      </c>
      <c r="BI801" s="114">
        <f>IF(O801="nulová",K801,0)</f>
        <v>0</v>
      </c>
      <c r="BJ801" s="14" t="s">
        <v>87</v>
      </c>
      <c r="BK801" s="114">
        <f>ROUND(P801*H801,2)</f>
        <v>0</v>
      </c>
      <c r="BL801" s="14" t="s">
        <v>152</v>
      </c>
      <c r="BM801" s="194" t="s">
        <v>1487</v>
      </c>
    </row>
    <row r="802" spans="1:65" s="2" customFormat="1" ht="11.25">
      <c r="A802" s="33"/>
      <c r="B802" s="34"/>
      <c r="C802" s="35"/>
      <c r="D802" s="195" t="s">
        <v>149</v>
      </c>
      <c r="E802" s="35"/>
      <c r="F802" s="196" t="s">
        <v>1486</v>
      </c>
      <c r="G802" s="35"/>
      <c r="H802" s="35"/>
      <c r="I802" s="166"/>
      <c r="J802" s="166"/>
      <c r="K802" s="35"/>
      <c r="L802" s="35"/>
      <c r="M802" s="36"/>
      <c r="N802" s="197"/>
      <c r="O802" s="198"/>
      <c r="P802" s="70"/>
      <c r="Q802" s="70"/>
      <c r="R802" s="70"/>
      <c r="S802" s="70"/>
      <c r="T802" s="70"/>
      <c r="U802" s="70"/>
      <c r="V802" s="70"/>
      <c r="W802" s="70"/>
      <c r="X802" s="70"/>
      <c r="Y802" s="71"/>
      <c r="Z802" s="33"/>
      <c r="AA802" s="33"/>
      <c r="AB802" s="33"/>
      <c r="AC802" s="33"/>
      <c r="AD802" s="33"/>
      <c r="AE802" s="33"/>
      <c r="AT802" s="14" t="s">
        <v>149</v>
      </c>
      <c r="AU802" s="14" t="s">
        <v>79</v>
      </c>
    </row>
    <row r="803" spans="1:65" s="2" customFormat="1" ht="24.2" customHeight="1">
      <c r="A803" s="33"/>
      <c r="B803" s="34"/>
      <c r="C803" s="180" t="s">
        <v>1488</v>
      </c>
      <c r="D803" s="180" t="s">
        <v>140</v>
      </c>
      <c r="E803" s="181" t="s">
        <v>1489</v>
      </c>
      <c r="F803" s="182" t="s">
        <v>1490</v>
      </c>
      <c r="G803" s="183" t="s">
        <v>143</v>
      </c>
      <c r="H803" s="184">
        <v>1</v>
      </c>
      <c r="I803" s="185"/>
      <c r="J803" s="186"/>
      <c r="K803" s="187">
        <f>ROUND(P803*H803,2)</f>
        <v>0</v>
      </c>
      <c r="L803" s="182" t="s">
        <v>144</v>
      </c>
      <c r="M803" s="188"/>
      <c r="N803" s="189" t="s">
        <v>1</v>
      </c>
      <c r="O803" s="190" t="s">
        <v>42</v>
      </c>
      <c r="P803" s="191">
        <f>I803+J803</f>
        <v>0</v>
      </c>
      <c r="Q803" s="191">
        <f>ROUND(I803*H803,2)</f>
        <v>0</v>
      </c>
      <c r="R803" s="191">
        <f>ROUND(J803*H803,2)</f>
        <v>0</v>
      </c>
      <c r="S803" s="70"/>
      <c r="T803" s="192">
        <f>S803*H803</f>
        <v>0</v>
      </c>
      <c r="U803" s="192">
        <v>0</v>
      </c>
      <c r="V803" s="192">
        <f>U803*H803</f>
        <v>0</v>
      </c>
      <c r="W803" s="192">
        <v>0</v>
      </c>
      <c r="X803" s="192">
        <f>W803*H803</f>
        <v>0</v>
      </c>
      <c r="Y803" s="193" t="s">
        <v>1</v>
      </c>
      <c r="Z803" s="33"/>
      <c r="AA803" s="33"/>
      <c r="AB803" s="33"/>
      <c r="AC803" s="33"/>
      <c r="AD803" s="33"/>
      <c r="AE803" s="33"/>
      <c r="AR803" s="194" t="s">
        <v>152</v>
      </c>
      <c r="AT803" s="194" t="s">
        <v>140</v>
      </c>
      <c r="AU803" s="194" t="s">
        <v>79</v>
      </c>
      <c r="AY803" s="14" t="s">
        <v>146</v>
      </c>
      <c r="BE803" s="114">
        <f>IF(O803="základní",K803,0)</f>
        <v>0</v>
      </c>
      <c r="BF803" s="114">
        <f>IF(O803="snížená",K803,0)</f>
        <v>0</v>
      </c>
      <c r="BG803" s="114">
        <f>IF(O803="zákl. přenesená",K803,0)</f>
        <v>0</v>
      </c>
      <c r="BH803" s="114">
        <f>IF(O803="sníž. přenesená",K803,0)</f>
        <v>0</v>
      </c>
      <c r="BI803" s="114">
        <f>IF(O803="nulová",K803,0)</f>
        <v>0</v>
      </c>
      <c r="BJ803" s="14" t="s">
        <v>87</v>
      </c>
      <c r="BK803" s="114">
        <f>ROUND(P803*H803,2)</f>
        <v>0</v>
      </c>
      <c r="BL803" s="14" t="s">
        <v>152</v>
      </c>
      <c r="BM803" s="194" t="s">
        <v>1491</v>
      </c>
    </row>
    <row r="804" spans="1:65" s="2" customFormat="1" ht="11.25">
      <c r="A804" s="33"/>
      <c r="B804" s="34"/>
      <c r="C804" s="35"/>
      <c r="D804" s="195" t="s">
        <v>149</v>
      </c>
      <c r="E804" s="35"/>
      <c r="F804" s="196" t="s">
        <v>1490</v>
      </c>
      <c r="G804" s="35"/>
      <c r="H804" s="35"/>
      <c r="I804" s="166"/>
      <c r="J804" s="166"/>
      <c r="K804" s="35"/>
      <c r="L804" s="35"/>
      <c r="M804" s="36"/>
      <c r="N804" s="197"/>
      <c r="O804" s="198"/>
      <c r="P804" s="70"/>
      <c r="Q804" s="70"/>
      <c r="R804" s="70"/>
      <c r="S804" s="70"/>
      <c r="T804" s="70"/>
      <c r="U804" s="70"/>
      <c r="V804" s="70"/>
      <c r="W804" s="70"/>
      <c r="X804" s="70"/>
      <c r="Y804" s="71"/>
      <c r="Z804" s="33"/>
      <c r="AA804" s="33"/>
      <c r="AB804" s="33"/>
      <c r="AC804" s="33"/>
      <c r="AD804" s="33"/>
      <c r="AE804" s="33"/>
      <c r="AT804" s="14" t="s">
        <v>149</v>
      </c>
      <c r="AU804" s="14" t="s">
        <v>79</v>
      </c>
    </row>
    <row r="805" spans="1:65" s="2" customFormat="1" ht="24.2" customHeight="1">
      <c r="A805" s="33"/>
      <c r="B805" s="34"/>
      <c r="C805" s="180" t="s">
        <v>1492</v>
      </c>
      <c r="D805" s="180" t="s">
        <v>140</v>
      </c>
      <c r="E805" s="181" t="s">
        <v>1493</v>
      </c>
      <c r="F805" s="182" t="s">
        <v>1494</v>
      </c>
      <c r="G805" s="183" t="s">
        <v>143</v>
      </c>
      <c r="H805" s="184">
        <v>1</v>
      </c>
      <c r="I805" s="185"/>
      <c r="J805" s="186"/>
      <c r="K805" s="187">
        <f>ROUND(P805*H805,2)</f>
        <v>0</v>
      </c>
      <c r="L805" s="182" t="s">
        <v>144</v>
      </c>
      <c r="M805" s="188"/>
      <c r="N805" s="189" t="s">
        <v>1</v>
      </c>
      <c r="O805" s="190" t="s">
        <v>42</v>
      </c>
      <c r="P805" s="191">
        <f>I805+J805</f>
        <v>0</v>
      </c>
      <c r="Q805" s="191">
        <f>ROUND(I805*H805,2)</f>
        <v>0</v>
      </c>
      <c r="R805" s="191">
        <f>ROUND(J805*H805,2)</f>
        <v>0</v>
      </c>
      <c r="S805" s="70"/>
      <c r="T805" s="192">
        <f>S805*H805</f>
        <v>0</v>
      </c>
      <c r="U805" s="192">
        <v>0</v>
      </c>
      <c r="V805" s="192">
        <f>U805*H805</f>
        <v>0</v>
      </c>
      <c r="W805" s="192">
        <v>0</v>
      </c>
      <c r="X805" s="192">
        <f>W805*H805</f>
        <v>0</v>
      </c>
      <c r="Y805" s="193" t="s">
        <v>1</v>
      </c>
      <c r="Z805" s="33"/>
      <c r="AA805" s="33"/>
      <c r="AB805" s="33"/>
      <c r="AC805" s="33"/>
      <c r="AD805" s="33"/>
      <c r="AE805" s="33"/>
      <c r="AR805" s="194" t="s">
        <v>152</v>
      </c>
      <c r="AT805" s="194" t="s">
        <v>140</v>
      </c>
      <c r="AU805" s="194" t="s">
        <v>79</v>
      </c>
      <c r="AY805" s="14" t="s">
        <v>146</v>
      </c>
      <c r="BE805" s="114">
        <f>IF(O805="základní",K805,0)</f>
        <v>0</v>
      </c>
      <c r="BF805" s="114">
        <f>IF(O805="snížená",K805,0)</f>
        <v>0</v>
      </c>
      <c r="BG805" s="114">
        <f>IF(O805="zákl. přenesená",K805,0)</f>
        <v>0</v>
      </c>
      <c r="BH805" s="114">
        <f>IF(O805="sníž. přenesená",K805,0)</f>
        <v>0</v>
      </c>
      <c r="BI805" s="114">
        <f>IF(O805="nulová",K805,0)</f>
        <v>0</v>
      </c>
      <c r="BJ805" s="14" t="s">
        <v>87</v>
      </c>
      <c r="BK805" s="114">
        <f>ROUND(P805*H805,2)</f>
        <v>0</v>
      </c>
      <c r="BL805" s="14" t="s">
        <v>152</v>
      </c>
      <c r="BM805" s="194" t="s">
        <v>1495</v>
      </c>
    </row>
    <row r="806" spans="1:65" s="2" customFormat="1" ht="19.5">
      <c r="A806" s="33"/>
      <c r="B806" s="34"/>
      <c r="C806" s="35"/>
      <c r="D806" s="195" t="s">
        <v>149</v>
      </c>
      <c r="E806" s="35"/>
      <c r="F806" s="196" t="s">
        <v>1494</v>
      </c>
      <c r="G806" s="35"/>
      <c r="H806" s="35"/>
      <c r="I806" s="166"/>
      <c r="J806" s="166"/>
      <c r="K806" s="35"/>
      <c r="L806" s="35"/>
      <c r="M806" s="36"/>
      <c r="N806" s="197"/>
      <c r="O806" s="198"/>
      <c r="P806" s="70"/>
      <c r="Q806" s="70"/>
      <c r="R806" s="70"/>
      <c r="S806" s="70"/>
      <c r="T806" s="70"/>
      <c r="U806" s="70"/>
      <c r="V806" s="70"/>
      <c r="W806" s="70"/>
      <c r="X806" s="70"/>
      <c r="Y806" s="71"/>
      <c r="Z806" s="33"/>
      <c r="AA806" s="33"/>
      <c r="AB806" s="33"/>
      <c r="AC806" s="33"/>
      <c r="AD806" s="33"/>
      <c r="AE806" s="33"/>
      <c r="AT806" s="14" t="s">
        <v>149</v>
      </c>
      <c r="AU806" s="14" t="s">
        <v>79</v>
      </c>
    </row>
    <row r="807" spans="1:65" s="2" customFormat="1" ht="24.2" customHeight="1">
      <c r="A807" s="33"/>
      <c r="B807" s="34"/>
      <c r="C807" s="180" t="s">
        <v>1496</v>
      </c>
      <c r="D807" s="180" t="s">
        <v>140</v>
      </c>
      <c r="E807" s="181" t="s">
        <v>1497</v>
      </c>
      <c r="F807" s="182" t="s">
        <v>1498</v>
      </c>
      <c r="G807" s="183" t="s">
        <v>143</v>
      </c>
      <c r="H807" s="184">
        <v>1</v>
      </c>
      <c r="I807" s="185"/>
      <c r="J807" s="186"/>
      <c r="K807" s="187">
        <f>ROUND(P807*H807,2)</f>
        <v>0</v>
      </c>
      <c r="L807" s="182" t="s">
        <v>144</v>
      </c>
      <c r="M807" s="188"/>
      <c r="N807" s="189" t="s">
        <v>1</v>
      </c>
      <c r="O807" s="190" t="s">
        <v>42</v>
      </c>
      <c r="P807" s="191">
        <f>I807+J807</f>
        <v>0</v>
      </c>
      <c r="Q807" s="191">
        <f>ROUND(I807*H807,2)</f>
        <v>0</v>
      </c>
      <c r="R807" s="191">
        <f>ROUND(J807*H807,2)</f>
        <v>0</v>
      </c>
      <c r="S807" s="70"/>
      <c r="T807" s="192">
        <f>S807*H807</f>
        <v>0</v>
      </c>
      <c r="U807" s="192">
        <v>0</v>
      </c>
      <c r="V807" s="192">
        <f>U807*H807</f>
        <v>0</v>
      </c>
      <c r="W807" s="192">
        <v>0</v>
      </c>
      <c r="X807" s="192">
        <f>W807*H807</f>
        <v>0</v>
      </c>
      <c r="Y807" s="193" t="s">
        <v>1</v>
      </c>
      <c r="Z807" s="33"/>
      <c r="AA807" s="33"/>
      <c r="AB807" s="33"/>
      <c r="AC807" s="33"/>
      <c r="AD807" s="33"/>
      <c r="AE807" s="33"/>
      <c r="AR807" s="194" t="s">
        <v>152</v>
      </c>
      <c r="AT807" s="194" t="s">
        <v>140</v>
      </c>
      <c r="AU807" s="194" t="s">
        <v>79</v>
      </c>
      <c r="AY807" s="14" t="s">
        <v>146</v>
      </c>
      <c r="BE807" s="114">
        <f>IF(O807="základní",K807,0)</f>
        <v>0</v>
      </c>
      <c r="BF807" s="114">
        <f>IF(O807="snížená",K807,0)</f>
        <v>0</v>
      </c>
      <c r="BG807" s="114">
        <f>IF(O807="zákl. přenesená",K807,0)</f>
        <v>0</v>
      </c>
      <c r="BH807" s="114">
        <f>IF(O807="sníž. přenesená",K807,0)</f>
        <v>0</v>
      </c>
      <c r="BI807" s="114">
        <f>IF(O807="nulová",K807,0)</f>
        <v>0</v>
      </c>
      <c r="BJ807" s="14" t="s">
        <v>87</v>
      </c>
      <c r="BK807" s="114">
        <f>ROUND(P807*H807,2)</f>
        <v>0</v>
      </c>
      <c r="BL807" s="14" t="s">
        <v>152</v>
      </c>
      <c r="BM807" s="194" t="s">
        <v>1499</v>
      </c>
    </row>
    <row r="808" spans="1:65" s="2" customFormat="1" ht="19.5">
      <c r="A808" s="33"/>
      <c r="B808" s="34"/>
      <c r="C808" s="35"/>
      <c r="D808" s="195" t="s">
        <v>149</v>
      </c>
      <c r="E808" s="35"/>
      <c r="F808" s="196" t="s">
        <v>1498</v>
      </c>
      <c r="G808" s="35"/>
      <c r="H808" s="35"/>
      <c r="I808" s="166"/>
      <c r="J808" s="166"/>
      <c r="K808" s="35"/>
      <c r="L808" s="35"/>
      <c r="M808" s="36"/>
      <c r="N808" s="197"/>
      <c r="O808" s="198"/>
      <c r="P808" s="70"/>
      <c r="Q808" s="70"/>
      <c r="R808" s="70"/>
      <c r="S808" s="70"/>
      <c r="T808" s="70"/>
      <c r="U808" s="70"/>
      <c r="V808" s="70"/>
      <c r="W808" s="70"/>
      <c r="X808" s="70"/>
      <c r="Y808" s="71"/>
      <c r="Z808" s="33"/>
      <c r="AA808" s="33"/>
      <c r="AB808" s="33"/>
      <c r="AC808" s="33"/>
      <c r="AD808" s="33"/>
      <c r="AE808" s="33"/>
      <c r="AT808" s="14" t="s">
        <v>149</v>
      </c>
      <c r="AU808" s="14" t="s">
        <v>79</v>
      </c>
    </row>
    <row r="809" spans="1:65" s="2" customFormat="1" ht="24.2" customHeight="1">
      <c r="A809" s="33"/>
      <c r="B809" s="34"/>
      <c r="C809" s="180" t="s">
        <v>1500</v>
      </c>
      <c r="D809" s="180" t="s">
        <v>140</v>
      </c>
      <c r="E809" s="181" t="s">
        <v>1501</v>
      </c>
      <c r="F809" s="182" t="s">
        <v>1502</v>
      </c>
      <c r="G809" s="183" t="s">
        <v>143</v>
      </c>
      <c r="H809" s="184">
        <v>1</v>
      </c>
      <c r="I809" s="185"/>
      <c r="J809" s="186"/>
      <c r="K809" s="187">
        <f>ROUND(P809*H809,2)</f>
        <v>0</v>
      </c>
      <c r="L809" s="182" t="s">
        <v>144</v>
      </c>
      <c r="M809" s="188"/>
      <c r="N809" s="189" t="s">
        <v>1</v>
      </c>
      <c r="O809" s="190" t="s">
        <v>42</v>
      </c>
      <c r="P809" s="191">
        <f>I809+J809</f>
        <v>0</v>
      </c>
      <c r="Q809" s="191">
        <f>ROUND(I809*H809,2)</f>
        <v>0</v>
      </c>
      <c r="R809" s="191">
        <f>ROUND(J809*H809,2)</f>
        <v>0</v>
      </c>
      <c r="S809" s="70"/>
      <c r="T809" s="192">
        <f>S809*H809</f>
        <v>0</v>
      </c>
      <c r="U809" s="192">
        <v>0</v>
      </c>
      <c r="V809" s="192">
        <f>U809*H809</f>
        <v>0</v>
      </c>
      <c r="W809" s="192">
        <v>0</v>
      </c>
      <c r="X809" s="192">
        <f>W809*H809</f>
        <v>0</v>
      </c>
      <c r="Y809" s="193" t="s">
        <v>1</v>
      </c>
      <c r="Z809" s="33"/>
      <c r="AA809" s="33"/>
      <c r="AB809" s="33"/>
      <c r="AC809" s="33"/>
      <c r="AD809" s="33"/>
      <c r="AE809" s="33"/>
      <c r="AR809" s="194" t="s">
        <v>152</v>
      </c>
      <c r="AT809" s="194" t="s">
        <v>140</v>
      </c>
      <c r="AU809" s="194" t="s">
        <v>79</v>
      </c>
      <c r="AY809" s="14" t="s">
        <v>146</v>
      </c>
      <c r="BE809" s="114">
        <f>IF(O809="základní",K809,0)</f>
        <v>0</v>
      </c>
      <c r="BF809" s="114">
        <f>IF(O809="snížená",K809,0)</f>
        <v>0</v>
      </c>
      <c r="BG809" s="114">
        <f>IF(O809="zákl. přenesená",K809,0)</f>
        <v>0</v>
      </c>
      <c r="BH809" s="114">
        <f>IF(O809="sníž. přenesená",K809,0)</f>
        <v>0</v>
      </c>
      <c r="BI809" s="114">
        <f>IF(O809="nulová",K809,0)</f>
        <v>0</v>
      </c>
      <c r="BJ809" s="14" t="s">
        <v>87</v>
      </c>
      <c r="BK809" s="114">
        <f>ROUND(P809*H809,2)</f>
        <v>0</v>
      </c>
      <c r="BL809" s="14" t="s">
        <v>152</v>
      </c>
      <c r="BM809" s="194" t="s">
        <v>1503</v>
      </c>
    </row>
    <row r="810" spans="1:65" s="2" customFormat="1" ht="19.5">
      <c r="A810" s="33"/>
      <c r="B810" s="34"/>
      <c r="C810" s="35"/>
      <c r="D810" s="195" t="s">
        <v>149</v>
      </c>
      <c r="E810" s="35"/>
      <c r="F810" s="196" t="s">
        <v>1502</v>
      </c>
      <c r="G810" s="35"/>
      <c r="H810" s="35"/>
      <c r="I810" s="166"/>
      <c r="J810" s="166"/>
      <c r="K810" s="35"/>
      <c r="L810" s="35"/>
      <c r="M810" s="36"/>
      <c r="N810" s="197"/>
      <c r="O810" s="198"/>
      <c r="P810" s="70"/>
      <c r="Q810" s="70"/>
      <c r="R810" s="70"/>
      <c r="S810" s="70"/>
      <c r="T810" s="70"/>
      <c r="U810" s="70"/>
      <c r="V810" s="70"/>
      <c r="W810" s="70"/>
      <c r="X810" s="70"/>
      <c r="Y810" s="71"/>
      <c r="Z810" s="33"/>
      <c r="AA810" s="33"/>
      <c r="AB810" s="33"/>
      <c r="AC810" s="33"/>
      <c r="AD810" s="33"/>
      <c r="AE810" s="33"/>
      <c r="AT810" s="14" t="s">
        <v>149</v>
      </c>
      <c r="AU810" s="14" t="s">
        <v>79</v>
      </c>
    </row>
    <row r="811" spans="1:65" s="2" customFormat="1" ht="24.2" customHeight="1">
      <c r="A811" s="33"/>
      <c r="B811" s="34"/>
      <c r="C811" s="180" t="s">
        <v>1504</v>
      </c>
      <c r="D811" s="180" t="s">
        <v>140</v>
      </c>
      <c r="E811" s="181" t="s">
        <v>1505</v>
      </c>
      <c r="F811" s="182" t="s">
        <v>1506</v>
      </c>
      <c r="G811" s="183" t="s">
        <v>143</v>
      </c>
      <c r="H811" s="184">
        <v>1</v>
      </c>
      <c r="I811" s="185"/>
      <c r="J811" s="186"/>
      <c r="K811" s="187">
        <f>ROUND(P811*H811,2)</f>
        <v>0</v>
      </c>
      <c r="L811" s="182" t="s">
        <v>144</v>
      </c>
      <c r="M811" s="188"/>
      <c r="N811" s="189" t="s">
        <v>1</v>
      </c>
      <c r="O811" s="190" t="s">
        <v>42</v>
      </c>
      <c r="P811" s="191">
        <f>I811+J811</f>
        <v>0</v>
      </c>
      <c r="Q811" s="191">
        <f>ROUND(I811*H811,2)</f>
        <v>0</v>
      </c>
      <c r="R811" s="191">
        <f>ROUND(J811*H811,2)</f>
        <v>0</v>
      </c>
      <c r="S811" s="70"/>
      <c r="T811" s="192">
        <f>S811*H811</f>
        <v>0</v>
      </c>
      <c r="U811" s="192">
        <v>0</v>
      </c>
      <c r="V811" s="192">
        <f>U811*H811</f>
        <v>0</v>
      </c>
      <c r="W811" s="192">
        <v>0</v>
      </c>
      <c r="X811" s="192">
        <f>W811*H811</f>
        <v>0</v>
      </c>
      <c r="Y811" s="193" t="s">
        <v>1</v>
      </c>
      <c r="Z811" s="33"/>
      <c r="AA811" s="33"/>
      <c r="AB811" s="33"/>
      <c r="AC811" s="33"/>
      <c r="AD811" s="33"/>
      <c r="AE811" s="33"/>
      <c r="AR811" s="194" t="s">
        <v>152</v>
      </c>
      <c r="AT811" s="194" t="s">
        <v>140</v>
      </c>
      <c r="AU811" s="194" t="s">
        <v>79</v>
      </c>
      <c r="AY811" s="14" t="s">
        <v>146</v>
      </c>
      <c r="BE811" s="114">
        <f>IF(O811="základní",K811,0)</f>
        <v>0</v>
      </c>
      <c r="BF811" s="114">
        <f>IF(O811="snížená",K811,0)</f>
        <v>0</v>
      </c>
      <c r="BG811" s="114">
        <f>IF(O811="zákl. přenesená",K811,0)</f>
        <v>0</v>
      </c>
      <c r="BH811" s="114">
        <f>IF(O811="sníž. přenesená",K811,0)</f>
        <v>0</v>
      </c>
      <c r="BI811" s="114">
        <f>IF(O811="nulová",K811,0)</f>
        <v>0</v>
      </c>
      <c r="BJ811" s="14" t="s">
        <v>87</v>
      </c>
      <c r="BK811" s="114">
        <f>ROUND(P811*H811,2)</f>
        <v>0</v>
      </c>
      <c r="BL811" s="14" t="s">
        <v>152</v>
      </c>
      <c r="BM811" s="194" t="s">
        <v>1507</v>
      </c>
    </row>
    <row r="812" spans="1:65" s="2" customFormat="1" ht="19.5">
      <c r="A812" s="33"/>
      <c r="B812" s="34"/>
      <c r="C812" s="35"/>
      <c r="D812" s="195" t="s">
        <v>149</v>
      </c>
      <c r="E812" s="35"/>
      <c r="F812" s="196" t="s">
        <v>1506</v>
      </c>
      <c r="G812" s="35"/>
      <c r="H812" s="35"/>
      <c r="I812" s="166"/>
      <c r="J812" s="166"/>
      <c r="K812" s="35"/>
      <c r="L812" s="35"/>
      <c r="M812" s="36"/>
      <c r="N812" s="197"/>
      <c r="O812" s="198"/>
      <c r="P812" s="70"/>
      <c r="Q812" s="70"/>
      <c r="R812" s="70"/>
      <c r="S812" s="70"/>
      <c r="T812" s="70"/>
      <c r="U812" s="70"/>
      <c r="V812" s="70"/>
      <c r="W812" s="70"/>
      <c r="X812" s="70"/>
      <c r="Y812" s="71"/>
      <c r="Z812" s="33"/>
      <c r="AA812" s="33"/>
      <c r="AB812" s="33"/>
      <c r="AC812" s="33"/>
      <c r="AD812" s="33"/>
      <c r="AE812" s="33"/>
      <c r="AT812" s="14" t="s">
        <v>149</v>
      </c>
      <c r="AU812" s="14" t="s">
        <v>79</v>
      </c>
    </row>
    <row r="813" spans="1:65" s="2" customFormat="1" ht="24.2" customHeight="1">
      <c r="A813" s="33"/>
      <c r="B813" s="34"/>
      <c r="C813" s="180" t="s">
        <v>1508</v>
      </c>
      <c r="D813" s="180" t="s">
        <v>140</v>
      </c>
      <c r="E813" s="181" t="s">
        <v>1509</v>
      </c>
      <c r="F813" s="182" t="s">
        <v>1510</v>
      </c>
      <c r="G813" s="183" t="s">
        <v>143</v>
      </c>
      <c r="H813" s="184">
        <v>1</v>
      </c>
      <c r="I813" s="185"/>
      <c r="J813" s="186"/>
      <c r="K813" s="187">
        <f>ROUND(P813*H813,2)</f>
        <v>0</v>
      </c>
      <c r="L813" s="182" t="s">
        <v>144</v>
      </c>
      <c r="M813" s="188"/>
      <c r="N813" s="189" t="s">
        <v>1</v>
      </c>
      <c r="O813" s="190" t="s">
        <v>42</v>
      </c>
      <c r="P813" s="191">
        <f>I813+J813</f>
        <v>0</v>
      </c>
      <c r="Q813" s="191">
        <f>ROUND(I813*H813,2)</f>
        <v>0</v>
      </c>
      <c r="R813" s="191">
        <f>ROUND(J813*H813,2)</f>
        <v>0</v>
      </c>
      <c r="S813" s="70"/>
      <c r="T813" s="192">
        <f>S813*H813</f>
        <v>0</v>
      </c>
      <c r="U813" s="192">
        <v>0</v>
      </c>
      <c r="V813" s="192">
        <f>U813*H813</f>
        <v>0</v>
      </c>
      <c r="W813" s="192">
        <v>0</v>
      </c>
      <c r="X813" s="192">
        <f>W813*H813</f>
        <v>0</v>
      </c>
      <c r="Y813" s="193" t="s">
        <v>1</v>
      </c>
      <c r="Z813" s="33"/>
      <c r="AA813" s="33"/>
      <c r="AB813" s="33"/>
      <c r="AC813" s="33"/>
      <c r="AD813" s="33"/>
      <c r="AE813" s="33"/>
      <c r="AR813" s="194" t="s">
        <v>152</v>
      </c>
      <c r="AT813" s="194" t="s">
        <v>140</v>
      </c>
      <c r="AU813" s="194" t="s">
        <v>79</v>
      </c>
      <c r="AY813" s="14" t="s">
        <v>146</v>
      </c>
      <c r="BE813" s="114">
        <f>IF(O813="základní",K813,0)</f>
        <v>0</v>
      </c>
      <c r="BF813" s="114">
        <f>IF(O813="snížená",K813,0)</f>
        <v>0</v>
      </c>
      <c r="BG813" s="114">
        <f>IF(O813="zákl. přenesená",K813,0)</f>
        <v>0</v>
      </c>
      <c r="BH813" s="114">
        <f>IF(O813="sníž. přenesená",K813,0)</f>
        <v>0</v>
      </c>
      <c r="BI813" s="114">
        <f>IF(O813="nulová",K813,0)</f>
        <v>0</v>
      </c>
      <c r="BJ813" s="14" t="s">
        <v>87</v>
      </c>
      <c r="BK813" s="114">
        <f>ROUND(P813*H813,2)</f>
        <v>0</v>
      </c>
      <c r="BL813" s="14" t="s">
        <v>152</v>
      </c>
      <c r="BM813" s="194" t="s">
        <v>1511</v>
      </c>
    </row>
    <row r="814" spans="1:65" s="2" customFormat="1" ht="19.5">
      <c r="A814" s="33"/>
      <c r="B814" s="34"/>
      <c r="C814" s="35"/>
      <c r="D814" s="195" t="s">
        <v>149</v>
      </c>
      <c r="E814" s="35"/>
      <c r="F814" s="196" t="s">
        <v>1510</v>
      </c>
      <c r="G814" s="35"/>
      <c r="H814" s="35"/>
      <c r="I814" s="166"/>
      <c r="J814" s="166"/>
      <c r="K814" s="35"/>
      <c r="L814" s="35"/>
      <c r="M814" s="36"/>
      <c r="N814" s="197"/>
      <c r="O814" s="198"/>
      <c r="P814" s="70"/>
      <c r="Q814" s="70"/>
      <c r="R814" s="70"/>
      <c r="S814" s="70"/>
      <c r="T814" s="70"/>
      <c r="U814" s="70"/>
      <c r="V814" s="70"/>
      <c r="W814" s="70"/>
      <c r="X814" s="70"/>
      <c r="Y814" s="71"/>
      <c r="Z814" s="33"/>
      <c r="AA814" s="33"/>
      <c r="AB814" s="33"/>
      <c r="AC814" s="33"/>
      <c r="AD814" s="33"/>
      <c r="AE814" s="33"/>
      <c r="AT814" s="14" t="s">
        <v>149</v>
      </c>
      <c r="AU814" s="14" t="s">
        <v>79</v>
      </c>
    </row>
    <row r="815" spans="1:65" s="2" customFormat="1" ht="24.2" customHeight="1">
      <c r="A815" s="33"/>
      <c r="B815" s="34"/>
      <c r="C815" s="180" t="s">
        <v>1512</v>
      </c>
      <c r="D815" s="180" t="s">
        <v>140</v>
      </c>
      <c r="E815" s="181" t="s">
        <v>1513</v>
      </c>
      <c r="F815" s="182" t="s">
        <v>1514</v>
      </c>
      <c r="G815" s="183" t="s">
        <v>143</v>
      </c>
      <c r="H815" s="184">
        <v>3</v>
      </c>
      <c r="I815" s="185"/>
      <c r="J815" s="186"/>
      <c r="K815" s="187">
        <f>ROUND(P815*H815,2)</f>
        <v>0</v>
      </c>
      <c r="L815" s="182" t="s">
        <v>144</v>
      </c>
      <c r="M815" s="188"/>
      <c r="N815" s="189" t="s">
        <v>1</v>
      </c>
      <c r="O815" s="190" t="s">
        <v>42</v>
      </c>
      <c r="P815" s="191">
        <f>I815+J815</f>
        <v>0</v>
      </c>
      <c r="Q815" s="191">
        <f>ROUND(I815*H815,2)</f>
        <v>0</v>
      </c>
      <c r="R815" s="191">
        <f>ROUND(J815*H815,2)</f>
        <v>0</v>
      </c>
      <c r="S815" s="70"/>
      <c r="T815" s="192">
        <f>S815*H815</f>
        <v>0</v>
      </c>
      <c r="U815" s="192">
        <v>0</v>
      </c>
      <c r="V815" s="192">
        <f>U815*H815</f>
        <v>0</v>
      </c>
      <c r="W815" s="192">
        <v>0</v>
      </c>
      <c r="X815" s="192">
        <f>W815*H815</f>
        <v>0</v>
      </c>
      <c r="Y815" s="193" t="s">
        <v>1</v>
      </c>
      <c r="Z815" s="33"/>
      <c r="AA815" s="33"/>
      <c r="AB815" s="33"/>
      <c r="AC815" s="33"/>
      <c r="AD815" s="33"/>
      <c r="AE815" s="33"/>
      <c r="AR815" s="194" t="s">
        <v>152</v>
      </c>
      <c r="AT815" s="194" t="s">
        <v>140</v>
      </c>
      <c r="AU815" s="194" t="s">
        <v>79</v>
      </c>
      <c r="AY815" s="14" t="s">
        <v>146</v>
      </c>
      <c r="BE815" s="114">
        <f>IF(O815="základní",K815,0)</f>
        <v>0</v>
      </c>
      <c r="BF815" s="114">
        <f>IF(O815="snížená",K815,0)</f>
        <v>0</v>
      </c>
      <c r="BG815" s="114">
        <f>IF(O815="zákl. přenesená",K815,0)</f>
        <v>0</v>
      </c>
      <c r="BH815" s="114">
        <f>IF(O815="sníž. přenesená",K815,0)</f>
        <v>0</v>
      </c>
      <c r="BI815" s="114">
        <f>IF(O815="nulová",K815,0)</f>
        <v>0</v>
      </c>
      <c r="BJ815" s="14" t="s">
        <v>87</v>
      </c>
      <c r="BK815" s="114">
        <f>ROUND(P815*H815,2)</f>
        <v>0</v>
      </c>
      <c r="BL815" s="14" t="s">
        <v>152</v>
      </c>
      <c r="BM815" s="194" t="s">
        <v>1515</v>
      </c>
    </row>
    <row r="816" spans="1:65" s="2" customFormat="1" ht="11.25">
      <c r="A816" s="33"/>
      <c r="B816" s="34"/>
      <c r="C816" s="35"/>
      <c r="D816" s="195" t="s">
        <v>149</v>
      </c>
      <c r="E816" s="35"/>
      <c r="F816" s="196" t="s">
        <v>1514</v>
      </c>
      <c r="G816" s="35"/>
      <c r="H816" s="35"/>
      <c r="I816" s="166"/>
      <c r="J816" s="166"/>
      <c r="K816" s="35"/>
      <c r="L816" s="35"/>
      <c r="M816" s="36"/>
      <c r="N816" s="197"/>
      <c r="O816" s="198"/>
      <c r="P816" s="70"/>
      <c r="Q816" s="70"/>
      <c r="R816" s="70"/>
      <c r="S816" s="70"/>
      <c r="T816" s="70"/>
      <c r="U816" s="70"/>
      <c r="V816" s="70"/>
      <c r="W816" s="70"/>
      <c r="X816" s="70"/>
      <c r="Y816" s="71"/>
      <c r="Z816" s="33"/>
      <c r="AA816" s="33"/>
      <c r="AB816" s="33"/>
      <c r="AC816" s="33"/>
      <c r="AD816" s="33"/>
      <c r="AE816" s="33"/>
      <c r="AT816" s="14" t="s">
        <v>149</v>
      </c>
      <c r="AU816" s="14" t="s">
        <v>79</v>
      </c>
    </row>
    <row r="817" spans="1:65" s="2" customFormat="1" ht="24.2" customHeight="1">
      <c r="A817" s="33"/>
      <c r="B817" s="34"/>
      <c r="C817" s="180" t="s">
        <v>1516</v>
      </c>
      <c r="D817" s="180" t="s">
        <v>140</v>
      </c>
      <c r="E817" s="181" t="s">
        <v>1517</v>
      </c>
      <c r="F817" s="182" t="s">
        <v>1518</v>
      </c>
      <c r="G817" s="183" t="s">
        <v>143</v>
      </c>
      <c r="H817" s="184">
        <v>1</v>
      </c>
      <c r="I817" s="185"/>
      <c r="J817" s="186"/>
      <c r="K817" s="187">
        <f>ROUND(P817*H817,2)</f>
        <v>0</v>
      </c>
      <c r="L817" s="182" t="s">
        <v>144</v>
      </c>
      <c r="M817" s="188"/>
      <c r="N817" s="189" t="s">
        <v>1</v>
      </c>
      <c r="O817" s="190" t="s">
        <v>42</v>
      </c>
      <c r="P817" s="191">
        <f>I817+J817</f>
        <v>0</v>
      </c>
      <c r="Q817" s="191">
        <f>ROUND(I817*H817,2)</f>
        <v>0</v>
      </c>
      <c r="R817" s="191">
        <f>ROUND(J817*H817,2)</f>
        <v>0</v>
      </c>
      <c r="S817" s="70"/>
      <c r="T817" s="192">
        <f>S817*H817</f>
        <v>0</v>
      </c>
      <c r="U817" s="192">
        <v>0</v>
      </c>
      <c r="V817" s="192">
        <f>U817*H817</f>
        <v>0</v>
      </c>
      <c r="W817" s="192">
        <v>0</v>
      </c>
      <c r="X817" s="192">
        <f>W817*H817</f>
        <v>0</v>
      </c>
      <c r="Y817" s="193" t="s">
        <v>1</v>
      </c>
      <c r="Z817" s="33"/>
      <c r="AA817" s="33"/>
      <c r="AB817" s="33"/>
      <c r="AC817" s="33"/>
      <c r="AD817" s="33"/>
      <c r="AE817" s="33"/>
      <c r="AR817" s="194" t="s">
        <v>152</v>
      </c>
      <c r="AT817" s="194" t="s">
        <v>140</v>
      </c>
      <c r="AU817" s="194" t="s">
        <v>79</v>
      </c>
      <c r="AY817" s="14" t="s">
        <v>146</v>
      </c>
      <c r="BE817" s="114">
        <f>IF(O817="základní",K817,0)</f>
        <v>0</v>
      </c>
      <c r="BF817" s="114">
        <f>IF(O817="snížená",K817,0)</f>
        <v>0</v>
      </c>
      <c r="BG817" s="114">
        <f>IF(O817="zákl. přenesená",K817,0)</f>
        <v>0</v>
      </c>
      <c r="BH817" s="114">
        <f>IF(O817="sníž. přenesená",K817,0)</f>
        <v>0</v>
      </c>
      <c r="BI817" s="114">
        <f>IF(O817="nulová",K817,0)</f>
        <v>0</v>
      </c>
      <c r="BJ817" s="14" t="s">
        <v>87</v>
      </c>
      <c r="BK817" s="114">
        <f>ROUND(P817*H817,2)</f>
        <v>0</v>
      </c>
      <c r="BL817" s="14" t="s">
        <v>152</v>
      </c>
      <c r="BM817" s="194" t="s">
        <v>1519</v>
      </c>
    </row>
    <row r="818" spans="1:65" s="2" customFormat="1" ht="11.25">
      <c r="A818" s="33"/>
      <c r="B818" s="34"/>
      <c r="C818" s="35"/>
      <c r="D818" s="195" t="s">
        <v>149</v>
      </c>
      <c r="E818" s="35"/>
      <c r="F818" s="196" t="s">
        <v>1518</v>
      </c>
      <c r="G818" s="35"/>
      <c r="H818" s="35"/>
      <c r="I818" s="166"/>
      <c r="J818" s="166"/>
      <c r="K818" s="35"/>
      <c r="L818" s="35"/>
      <c r="M818" s="36"/>
      <c r="N818" s="197"/>
      <c r="O818" s="198"/>
      <c r="P818" s="70"/>
      <c r="Q818" s="70"/>
      <c r="R818" s="70"/>
      <c r="S818" s="70"/>
      <c r="T818" s="70"/>
      <c r="U818" s="70"/>
      <c r="V818" s="70"/>
      <c r="W818" s="70"/>
      <c r="X818" s="70"/>
      <c r="Y818" s="71"/>
      <c r="Z818" s="33"/>
      <c r="AA818" s="33"/>
      <c r="AB818" s="33"/>
      <c r="AC818" s="33"/>
      <c r="AD818" s="33"/>
      <c r="AE818" s="33"/>
      <c r="AT818" s="14" t="s">
        <v>149</v>
      </c>
      <c r="AU818" s="14" t="s">
        <v>79</v>
      </c>
    </row>
    <row r="819" spans="1:65" s="2" customFormat="1" ht="24.2" customHeight="1">
      <c r="A819" s="33"/>
      <c r="B819" s="34"/>
      <c r="C819" s="180" t="s">
        <v>1520</v>
      </c>
      <c r="D819" s="180" t="s">
        <v>140</v>
      </c>
      <c r="E819" s="181" t="s">
        <v>1521</v>
      </c>
      <c r="F819" s="182" t="s">
        <v>1522</v>
      </c>
      <c r="G819" s="183" t="s">
        <v>143</v>
      </c>
      <c r="H819" s="184">
        <v>2</v>
      </c>
      <c r="I819" s="185"/>
      <c r="J819" s="186"/>
      <c r="K819" s="187">
        <f>ROUND(P819*H819,2)</f>
        <v>0</v>
      </c>
      <c r="L819" s="182" t="s">
        <v>144</v>
      </c>
      <c r="M819" s="188"/>
      <c r="N819" s="189" t="s">
        <v>1</v>
      </c>
      <c r="O819" s="190" t="s">
        <v>42</v>
      </c>
      <c r="P819" s="191">
        <f>I819+J819</f>
        <v>0</v>
      </c>
      <c r="Q819" s="191">
        <f>ROUND(I819*H819,2)</f>
        <v>0</v>
      </c>
      <c r="R819" s="191">
        <f>ROUND(J819*H819,2)</f>
        <v>0</v>
      </c>
      <c r="S819" s="70"/>
      <c r="T819" s="192">
        <f>S819*H819</f>
        <v>0</v>
      </c>
      <c r="U819" s="192">
        <v>0</v>
      </c>
      <c r="V819" s="192">
        <f>U819*H819</f>
        <v>0</v>
      </c>
      <c r="W819" s="192">
        <v>0</v>
      </c>
      <c r="X819" s="192">
        <f>W819*H819</f>
        <v>0</v>
      </c>
      <c r="Y819" s="193" t="s">
        <v>1</v>
      </c>
      <c r="Z819" s="33"/>
      <c r="AA819" s="33"/>
      <c r="AB819" s="33"/>
      <c r="AC819" s="33"/>
      <c r="AD819" s="33"/>
      <c r="AE819" s="33"/>
      <c r="AR819" s="194" t="s">
        <v>152</v>
      </c>
      <c r="AT819" s="194" t="s">
        <v>140</v>
      </c>
      <c r="AU819" s="194" t="s">
        <v>79</v>
      </c>
      <c r="AY819" s="14" t="s">
        <v>146</v>
      </c>
      <c r="BE819" s="114">
        <f>IF(O819="základní",K819,0)</f>
        <v>0</v>
      </c>
      <c r="BF819" s="114">
        <f>IF(O819="snížená",K819,0)</f>
        <v>0</v>
      </c>
      <c r="BG819" s="114">
        <f>IF(O819="zákl. přenesená",K819,0)</f>
        <v>0</v>
      </c>
      <c r="BH819" s="114">
        <f>IF(O819="sníž. přenesená",K819,0)</f>
        <v>0</v>
      </c>
      <c r="BI819" s="114">
        <f>IF(O819="nulová",K819,0)</f>
        <v>0</v>
      </c>
      <c r="BJ819" s="14" t="s">
        <v>87</v>
      </c>
      <c r="BK819" s="114">
        <f>ROUND(P819*H819,2)</f>
        <v>0</v>
      </c>
      <c r="BL819" s="14" t="s">
        <v>152</v>
      </c>
      <c r="BM819" s="194" t="s">
        <v>1523</v>
      </c>
    </row>
    <row r="820" spans="1:65" s="2" customFormat="1" ht="11.25">
      <c r="A820" s="33"/>
      <c r="B820" s="34"/>
      <c r="C820" s="35"/>
      <c r="D820" s="195" t="s">
        <v>149</v>
      </c>
      <c r="E820" s="35"/>
      <c r="F820" s="196" t="s">
        <v>1522</v>
      </c>
      <c r="G820" s="35"/>
      <c r="H820" s="35"/>
      <c r="I820" s="166"/>
      <c r="J820" s="166"/>
      <c r="K820" s="35"/>
      <c r="L820" s="35"/>
      <c r="M820" s="36"/>
      <c r="N820" s="197"/>
      <c r="O820" s="198"/>
      <c r="P820" s="70"/>
      <c r="Q820" s="70"/>
      <c r="R820" s="70"/>
      <c r="S820" s="70"/>
      <c r="T820" s="70"/>
      <c r="U820" s="70"/>
      <c r="V820" s="70"/>
      <c r="W820" s="70"/>
      <c r="X820" s="70"/>
      <c r="Y820" s="71"/>
      <c r="Z820" s="33"/>
      <c r="AA820" s="33"/>
      <c r="AB820" s="33"/>
      <c r="AC820" s="33"/>
      <c r="AD820" s="33"/>
      <c r="AE820" s="33"/>
      <c r="AT820" s="14" t="s">
        <v>149</v>
      </c>
      <c r="AU820" s="14" t="s">
        <v>79</v>
      </c>
    </row>
    <row r="821" spans="1:65" s="2" customFormat="1" ht="24.2" customHeight="1">
      <c r="A821" s="33"/>
      <c r="B821" s="34"/>
      <c r="C821" s="180" t="s">
        <v>1524</v>
      </c>
      <c r="D821" s="180" t="s">
        <v>140</v>
      </c>
      <c r="E821" s="181" t="s">
        <v>1525</v>
      </c>
      <c r="F821" s="182" t="s">
        <v>1526</v>
      </c>
      <c r="G821" s="183" t="s">
        <v>143</v>
      </c>
      <c r="H821" s="184">
        <v>2</v>
      </c>
      <c r="I821" s="185"/>
      <c r="J821" s="186"/>
      <c r="K821" s="187">
        <f>ROUND(P821*H821,2)</f>
        <v>0</v>
      </c>
      <c r="L821" s="182" t="s">
        <v>144</v>
      </c>
      <c r="M821" s="188"/>
      <c r="N821" s="189" t="s">
        <v>1</v>
      </c>
      <c r="O821" s="190" t="s">
        <v>42</v>
      </c>
      <c r="P821" s="191">
        <f>I821+J821</f>
        <v>0</v>
      </c>
      <c r="Q821" s="191">
        <f>ROUND(I821*H821,2)</f>
        <v>0</v>
      </c>
      <c r="R821" s="191">
        <f>ROUND(J821*H821,2)</f>
        <v>0</v>
      </c>
      <c r="S821" s="70"/>
      <c r="T821" s="192">
        <f>S821*H821</f>
        <v>0</v>
      </c>
      <c r="U821" s="192">
        <v>0</v>
      </c>
      <c r="V821" s="192">
        <f>U821*H821</f>
        <v>0</v>
      </c>
      <c r="W821" s="192">
        <v>0</v>
      </c>
      <c r="X821" s="192">
        <f>W821*H821</f>
        <v>0</v>
      </c>
      <c r="Y821" s="193" t="s">
        <v>1</v>
      </c>
      <c r="Z821" s="33"/>
      <c r="AA821" s="33"/>
      <c r="AB821" s="33"/>
      <c r="AC821" s="33"/>
      <c r="AD821" s="33"/>
      <c r="AE821" s="33"/>
      <c r="AR821" s="194" t="s">
        <v>152</v>
      </c>
      <c r="AT821" s="194" t="s">
        <v>140</v>
      </c>
      <c r="AU821" s="194" t="s">
        <v>79</v>
      </c>
      <c r="AY821" s="14" t="s">
        <v>146</v>
      </c>
      <c r="BE821" s="114">
        <f>IF(O821="základní",K821,0)</f>
        <v>0</v>
      </c>
      <c r="BF821" s="114">
        <f>IF(O821="snížená",K821,0)</f>
        <v>0</v>
      </c>
      <c r="BG821" s="114">
        <f>IF(O821="zákl. přenesená",K821,0)</f>
        <v>0</v>
      </c>
      <c r="BH821" s="114">
        <f>IF(O821="sníž. přenesená",K821,0)</f>
        <v>0</v>
      </c>
      <c r="BI821" s="114">
        <f>IF(O821="nulová",K821,0)</f>
        <v>0</v>
      </c>
      <c r="BJ821" s="14" t="s">
        <v>87</v>
      </c>
      <c r="BK821" s="114">
        <f>ROUND(P821*H821,2)</f>
        <v>0</v>
      </c>
      <c r="BL821" s="14" t="s">
        <v>152</v>
      </c>
      <c r="BM821" s="194" t="s">
        <v>1527</v>
      </c>
    </row>
    <row r="822" spans="1:65" s="2" customFormat="1" ht="11.25">
      <c r="A822" s="33"/>
      <c r="B822" s="34"/>
      <c r="C822" s="35"/>
      <c r="D822" s="195" t="s">
        <v>149</v>
      </c>
      <c r="E822" s="35"/>
      <c r="F822" s="196" t="s">
        <v>1526</v>
      </c>
      <c r="G822" s="35"/>
      <c r="H822" s="35"/>
      <c r="I822" s="166"/>
      <c r="J822" s="166"/>
      <c r="K822" s="35"/>
      <c r="L822" s="35"/>
      <c r="M822" s="36"/>
      <c r="N822" s="197"/>
      <c r="O822" s="198"/>
      <c r="P822" s="70"/>
      <c r="Q822" s="70"/>
      <c r="R822" s="70"/>
      <c r="S822" s="70"/>
      <c r="T822" s="70"/>
      <c r="U822" s="70"/>
      <c r="V822" s="70"/>
      <c r="W822" s="70"/>
      <c r="X822" s="70"/>
      <c r="Y822" s="71"/>
      <c r="Z822" s="33"/>
      <c r="AA822" s="33"/>
      <c r="AB822" s="33"/>
      <c r="AC822" s="33"/>
      <c r="AD822" s="33"/>
      <c r="AE822" s="33"/>
      <c r="AT822" s="14" t="s">
        <v>149</v>
      </c>
      <c r="AU822" s="14" t="s">
        <v>79</v>
      </c>
    </row>
    <row r="823" spans="1:65" s="2" customFormat="1" ht="24.2" customHeight="1">
      <c r="A823" s="33"/>
      <c r="B823" s="34"/>
      <c r="C823" s="180" t="s">
        <v>1528</v>
      </c>
      <c r="D823" s="180" t="s">
        <v>140</v>
      </c>
      <c r="E823" s="181" t="s">
        <v>1529</v>
      </c>
      <c r="F823" s="182" t="s">
        <v>1530</v>
      </c>
      <c r="G823" s="183" t="s">
        <v>143</v>
      </c>
      <c r="H823" s="184">
        <v>1</v>
      </c>
      <c r="I823" s="185"/>
      <c r="J823" s="186"/>
      <c r="K823" s="187">
        <f>ROUND(P823*H823,2)</f>
        <v>0</v>
      </c>
      <c r="L823" s="182" t="s">
        <v>144</v>
      </c>
      <c r="M823" s="188"/>
      <c r="N823" s="189" t="s">
        <v>1</v>
      </c>
      <c r="O823" s="190" t="s">
        <v>42</v>
      </c>
      <c r="P823" s="191">
        <f>I823+J823</f>
        <v>0</v>
      </c>
      <c r="Q823" s="191">
        <f>ROUND(I823*H823,2)</f>
        <v>0</v>
      </c>
      <c r="R823" s="191">
        <f>ROUND(J823*H823,2)</f>
        <v>0</v>
      </c>
      <c r="S823" s="70"/>
      <c r="T823" s="192">
        <f>S823*H823</f>
        <v>0</v>
      </c>
      <c r="U823" s="192">
        <v>0</v>
      </c>
      <c r="V823" s="192">
        <f>U823*H823</f>
        <v>0</v>
      </c>
      <c r="W823" s="192">
        <v>0</v>
      </c>
      <c r="X823" s="192">
        <f>W823*H823</f>
        <v>0</v>
      </c>
      <c r="Y823" s="193" t="s">
        <v>1</v>
      </c>
      <c r="Z823" s="33"/>
      <c r="AA823" s="33"/>
      <c r="AB823" s="33"/>
      <c r="AC823" s="33"/>
      <c r="AD823" s="33"/>
      <c r="AE823" s="33"/>
      <c r="AR823" s="194" t="s">
        <v>152</v>
      </c>
      <c r="AT823" s="194" t="s">
        <v>140</v>
      </c>
      <c r="AU823" s="194" t="s">
        <v>79</v>
      </c>
      <c r="AY823" s="14" t="s">
        <v>146</v>
      </c>
      <c r="BE823" s="114">
        <f>IF(O823="základní",K823,0)</f>
        <v>0</v>
      </c>
      <c r="BF823" s="114">
        <f>IF(O823="snížená",K823,0)</f>
        <v>0</v>
      </c>
      <c r="BG823" s="114">
        <f>IF(O823="zákl. přenesená",K823,0)</f>
        <v>0</v>
      </c>
      <c r="BH823" s="114">
        <f>IF(O823="sníž. přenesená",K823,0)</f>
        <v>0</v>
      </c>
      <c r="BI823" s="114">
        <f>IF(O823="nulová",K823,0)</f>
        <v>0</v>
      </c>
      <c r="BJ823" s="14" t="s">
        <v>87</v>
      </c>
      <c r="BK823" s="114">
        <f>ROUND(P823*H823,2)</f>
        <v>0</v>
      </c>
      <c r="BL823" s="14" t="s">
        <v>152</v>
      </c>
      <c r="BM823" s="194" t="s">
        <v>1531</v>
      </c>
    </row>
    <row r="824" spans="1:65" s="2" customFormat="1" ht="11.25">
      <c r="A824" s="33"/>
      <c r="B824" s="34"/>
      <c r="C824" s="35"/>
      <c r="D824" s="195" t="s">
        <v>149</v>
      </c>
      <c r="E824" s="35"/>
      <c r="F824" s="196" t="s">
        <v>1530</v>
      </c>
      <c r="G824" s="35"/>
      <c r="H824" s="35"/>
      <c r="I824" s="166"/>
      <c r="J824" s="166"/>
      <c r="K824" s="35"/>
      <c r="L824" s="35"/>
      <c r="M824" s="36"/>
      <c r="N824" s="197"/>
      <c r="O824" s="198"/>
      <c r="P824" s="70"/>
      <c r="Q824" s="70"/>
      <c r="R824" s="70"/>
      <c r="S824" s="70"/>
      <c r="T824" s="70"/>
      <c r="U824" s="70"/>
      <c r="V824" s="70"/>
      <c r="W824" s="70"/>
      <c r="X824" s="70"/>
      <c r="Y824" s="71"/>
      <c r="Z824" s="33"/>
      <c r="AA824" s="33"/>
      <c r="AB824" s="33"/>
      <c r="AC824" s="33"/>
      <c r="AD824" s="33"/>
      <c r="AE824" s="33"/>
      <c r="AT824" s="14" t="s">
        <v>149</v>
      </c>
      <c r="AU824" s="14" t="s">
        <v>79</v>
      </c>
    </row>
    <row r="825" spans="1:65" s="2" customFormat="1" ht="24.2" customHeight="1">
      <c r="A825" s="33"/>
      <c r="B825" s="34"/>
      <c r="C825" s="180" t="s">
        <v>1532</v>
      </c>
      <c r="D825" s="180" t="s">
        <v>140</v>
      </c>
      <c r="E825" s="181" t="s">
        <v>1529</v>
      </c>
      <c r="F825" s="182" t="s">
        <v>1530</v>
      </c>
      <c r="G825" s="183" t="s">
        <v>143</v>
      </c>
      <c r="H825" s="184">
        <v>1</v>
      </c>
      <c r="I825" s="185"/>
      <c r="J825" s="186"/>
      <c r="K825" s="187">
        <f>ROUND(P825*H825,2)</f>
        <v>0</v>
      </c>
      <c r="L825" s="182" t="s">
        <v>144</v>
      </c>
      <c r="M825" s="188"/>
      <c r="N825" s="189" t="s">
        <v>1</v>
      </c>
      <c r="O825" s="190" t="s">
        <v>42</v>
      </c>
      <c r="P825" s="191">
        <f>I825+J825</f>
        <v>0</v>
      </c>
      <c r="Q825" s="191">
        <f>ROUND(I825*H825,2)</f>
        <v>0</v>
      </c>
      <c r="R825" s="191">
        <f>ROUND(J825*H825,2)</f>
        <v>0</v>
      </c>
      <c r="S825" s="70"/>
      <c r="T825" s="192">
        <f>S825*H825</f>
        <v>0</v>
      </c>
      <c r="U825" s="192">
        <v>0</v>
      </c>
      <c r="V825" s="192">
        <f>U825*H825</f>
        <v>0</v>
      </c>
      <c r="W825" s="192">
        <v>0</v>
      </c>
      <c r="X825" s="192">
        <f>W825*H825</f>
        <v>0</v>
      </c>
      <c r="Y825" s="193" t="s">
        <v>1</v>
      </c>
      <c r="Z825" s="33"/>
      <c r="AA825" s="33"/>
      <c r="AB825" s="33"/>
      <c r="AC825" s="33"/>
      <c r="AD825" s="33"/>
      <c r="AE825" s="33"/>
      <c r="AR825" s="194" t="s">
        <v>152</v>
      </c>
      <c r="AT825" s="194" t="s">
        <v>140</v>
      </c>
      <c r="AU825" s="194" t="s">
        <v>79</v>
      </c>
      <c r="AY825" s="14" t="s">
        <v>146</v>
      </c>
      <c r="BE825" s="114">
        <f>IF(O825="základní",K825,0)</f>
        <v>0</v>
      </c>
      <c r="BF825" s="114">
        <f>IF(O825="snížená",K825,0)</f>
        <v>0</v>
      </c>
      <c r="BG825" s="114">
        <f>IF(O825="zákl. přenesená",K825,0)</f>
        <v>0</v>
      </c>
      <c r="BH825" s="114">
        <f>IF(O825="sníž. přenesená",K825,0)</f>
        <v>0</v>
      </c>
      <c r="BI825" s="114">
        <f>IF(O825="nulová",K825,0)</f>
        <v>0</v>
      </c>
      <c r="BJ825" s="14" t="s">
        <v>87</v>
      </c>
      <c r="BK825" s="114">
        <f>ROUND(P825*H825,2)</f>
        <v>0</v>
      </c>
      <c r="BL825" s="14" t="s">
        <v>152</v>
      </c>
      <c r="BM825" s="194" t="s">
        <v>1533</v>
      </c>
    </row>
    <row r="826" spans="1:65" s="2" customFormat="1" ht="11.25">
      <c r="A826" s="33"/>
      <c r="B826" s="34"/>
      <c r="C826" s="35"/>
      <c r="D826" s="195" t="s">
        <v>149</v>
      </c>
      <c r="E826" s="35"/>
      <c r="F826" s="196" t="s">
        <v>1530</v>
      </c>
      <c r="G826" s="35"/>
      <c r="H826" s="35"/>
      <c r="I826" s="166"/>
      <c r="J826" s="166"/>
      <c r="K826" s="35"/>
      <c r="L826" s="35"/>
      <c r="M826" s="36"/>
      <c r="N826" s="197"/>
      <c r="O826" s="198"/>
      <c r="P826" s="70"/>
      <c r="Q826" s="70"/>
      <c r="R826" s="70"/>
      <c r="S826" s="70"/>
      <c r="T826" s="70"/>
      <c r="U826" s="70"/>
      <c r="V826" s="70"/>
      <c r="W826" s="70"/>
      <c r="X826" s="70"/>
      <c r="Y826" s="71"/>
      <c r="Z826" s="33"/>
      <c r="AA826" s="33"/>
      <c r="AB826" s="33"/>
      <c r="AC826" s="33"/>
      <c r="AD826" s="33"/>
      <c r="AE826" s="33"/>
      <c r="AT826" s="14" t="s">
        <v>149</v>
      </c>
      <c r="AU826" s="14" t="s">
        <v>79</v>
      </c>
    </row>
    <row r="827" spans="1:65" s="2" customFormat="1" ht="24.2" customHeight="1">
      <c r="A827" s="33"/>
      <c r="B827" s="34"/>
      <c r="C827" s="180" t="s">
        <v>1534</v>
      </c>
      <c r="D827" s="180" t="s">
        <v>140</v>
      </c>
      <c r="E827" s="181" t="s">
        <v>1535</v>
      </c>
      <c r="F827" s="182" t="s">
        <v>1536</v>
      </c>
      <c r="G827" s="183" t="s">
        <v>143</v>
      </c>
      <c r="H827" s="184">
        <v>2</v>
      </c>
      <c r="I827" s="185"/>
      <c r="J827" s="186"/>
      <c r="K827" s="187">
        <f>ROUND(P827*H827,2)</f>
        <v>0</v>
      </c>
      <c r="L827" s="182" t="s">
        <v>144</v>
      </c>
      <c r="M827" s="188"/>
      <c r="N827" s="189" t="s">
        <v>1</v>
      </c>
      <c r="O827" s="190" t="s">
        <v>42</v>
      </c>
      <c r="P827" s="191">
        <f>I827+J827</f>
        <v>0</v>
      </c>
      <c r="Q827" s="191">
        <f>ROUND(I827*H827,2)</f>
        <v>0</v>
      </c>
      <c r="R827" s="191">
        <f>ROUND(J827*H827,2)</f>
        <v>0</v>
      </c>
      <c r="S827" s="70"/>
      <c r="T827" s="192">
        <f>S827*H827</f>
        <v>0</v>
      </c>
      <c r="U827" s="192">
        <v>0</v>
      </c>
      <c r="V827" s="192">
        <f>U827*H827</f>
        <v>0</v>
      </c>
      <c r="W827" s="192">
        <v>0</v>
      </c>
      <c r="X827" s="192">
        <f>W827*H827</f>
        <v>0</v>
      </c>
      <c r="Y827" s="193" t="s">
        <v>1</v>
      </c>
      <c r="Z827" s="33"/>
      <c r="AA827" s="33"/>
      <c r="AB827" s="33"/>
      <c r="AC827" s="33"/>
      <c r="AD827" s="33"/>
      <c r="AE827" s="33"/>
      <c r="AR827" s="194" t="s">
        <v>152</v>
      </c>
      <c r="AT827" s="194" t="s">
        <v>140</v>
      </c>
      <c r="AU827" s="194" t="s">
        <v>79</v>
      </c>
      <c r="AY827" s="14" t="s">
        <v>146</v>
      </c>
      <c r="BE827" s="114">
        <f>IF(O827="základní",K827,0)</f>
        <v>0</v>
      </c>
      <c r="BF827" s="114">
        <f>IF(O827="snížená",K827,0)</f>
        <v>0</v>
      </c>
      <c r="BG827" s="114">
        <f>IF(O827="zákl. přenesená",K827,0)</f>
        <v>0</v>
      </c>
      <c r="BH827" s="114">
        <f>IF(O827="sníž. přenesená",K827,0)</f>
        <v>0</v>
      </c>
      <c r="BI827" s="114">
        <f>IF(O827="nulová",K827,0)</f>
        <v>0</v>
      </c>
      <c r="BJ827" s="14" t="s">
        <v>87</v>
      </c>
      <c r="BK827" s="114">
        <f>ROUND(P827*H827,2)</f>
        <v>0</v>
      </c>
      <c r="BL827" s="14" t="s">
        <v>152</v>
      </c>
      <c r="BM827" s="194" t="s">
        <v>1537</v>
      </c>
    </row>
    <row r="828" spans="1:65" s="2" customFormat="1" ht="11.25">
      <c r="A828" s="33"/>
      <c r="B828" s="34"/>
      <c r="C828" s="35"/>
      <c r="D828" s="195" t="s">
        <v>149</v>
      </c>
      <c r="E828" s="35"/>
      <c r="F828" s="196" t="s">
        <v>1536</v>
      </c>
      <c r="G828" s="35"/>
      <c r="H828" s="35"/>
      <c r="I828" s="166"/>
      <c r="J828" s="166"/>
      <c r="K828" s="35"/>
      <c r="L828" s="35"/>
      <c r="M828" s="36"/>
      <c r="N828" s="197"/>
      <c r="O828" s="198"/>
      <c r="P828" s="70"/>
      <c r="Q828" s="70"/>
      <c r="R828" s="70"/>
      <c r="S828" s="70"/>
      <c r="T828" s="70"/>
      <c r="U828" s="70"/>
      <c r="V828" s="70"/>
      <c r="W828" s="70"/>
      <c r="X828" s="70"/>
      <c r="Y828" s="71"/>
      <c r="Z828" s="33"/>
      <c r="AA828" s="33"/>
      <c r="AB828" s="33"/>
      <c r="AC828" s="33"/>
      <c r="AD828" s="33"/>
      <c r="AE828" s="33"/>
      <c r="AT828" s="14" t="s">
        <v>149</v>
      </c>
      <c r="AU828" s="14" t="s">
        <v>79</v>
      </c>
    </row>
    <row r="829" spans="1:65" s="2" customFormat="1" ht="24.2" customHeight="1">
      <c r="A829" s="33"/>
      <c r="B829" s="34"/>
      <c r="C829" s="180" t="s">
        <v>1538</v>
      </c>
      <c r="D829" s="180" t="s">
        <v>140</v>
      </c>
      <c r="E829" s="181" t="s">
        <v>1539</v>
      </c>
      <c r="F829" s="182" t="s">
        <v>1540</v>
      </c>
      <c r="G829" s="183" t="s">
        <v>143</v>
      </c>
      <c r="H829" s="184">
        <v>1</v>
      </c>
      <c r="I829" s="185"/>
      <c r="J829" s="186"/>
      <c r="K829" s="187">
        <f>ROUND(P829*H829,2)</f>
        <v>0</v>
      </c>
      <c r="L829" s="182" t="s">
        <v>144</v>
      </c>
      <c r="M829" s="188"/>
      <c r="N829" s="189" t="s">
        <v>1</v>
      </c>
      <c r="O829" s="190" t="s">
        <v>42</v>
      </c>
      <c r="P829" s="191">
        <f>I829+J829</f>
        <v>0</v>
      </c>
      <c r="Q829" s="191">
        <f>ROUND(I829*H829,2)</f>
        <v>0</v>
      </c>
      <c r="R829" s="191">
        <f>ROUND(J829*H829,2)</f>
        <v>0</v>
      </c>
      <c r="S829" s="70"/>
      <c r="T829" s="192">
        <f>S829*H829</f>
        <v>0</v>
      </c>
      <c r="U829" s="192">
        <v>0</v>
      </c>
      <c r="V829" s="192">
        <f>U829*H829</f>
        <v>0</v>
      </c>
      <c r="W829" s="192">
        <v>0</v>
      </c>
      <c r="X829" s="192">
        <f>W829*H829</f>
        <v>0</v>
      </c>
      <c r="Y829" s="193" t="s">
        <v>1</v>
      </c>
      <c r="Z829" s="33"/>
      <c r="AA829" s="33"/>
      <c r="AB829" s="33"/>
      <c r="AC829" s="33"/>
      <c r="AD829" s="33"/>
      <c r="AE829" s="33"/>
      <c r="AR829" s="194" t="s">
        <v>152</v>
      </c>
      <c r="AT829" s="194" t="s">
        <v>140</v>
      </c>
      <c r="AU829" s="194" t="s">
        <v>79</v>
      </c>
      <c r="AY829" s="14" t="s">
        <v>146</v>
      </c>
      <c r="BE829" s="114">
        <f>IF(O829="základní",K829,0)</f>
        <v>0</v>
      </c>
      <c r="BF829" s="114">
        <f>IF(O829="snížená",K829,0)</f>
        <v>0</v>
      </c>
      <c r="BG829" s="114">
        <f>IF(O829="zákl. přenesená",K829,0)</f>
        <v>0</v>
      </c>
      <c r="BH829" s="114">
        <f>IF(O829="sníž. přenesená",K829,0)</f>
        <v>0</v>
      </c>
      <c r="BI829" s="114">
        <f>IF(O829="nulová",K829,0)</f>
        <v>0</v>
      </c>
      <c r="BJ829" s="14" t="s">
        <v>87</v>
      </c>
      <c r="BK829" s="114">
        <f>ROUND(P829*H829,2)</f>
        <v>0</v>
      </c>
      <c r="BL829" s="14" t="s">
        <v>152</v>
      </c>
      <c r="BM829" s="194" t="s">
        <v>1541</v>
      </c>
    </row>
    <row r="830" spans="1:65" s="2" customFormat="1" ht="11.25">
      <c r="A830" s="33"/>
      <c r="B830" s="34"/>
      <c r="C830" s="35"/>
      <c r="D830" s="195" t="s">
        <v>149</v>
      </c>
      <c r="E830" s="35"/>
      <c r="F830" s="196" t="s">
        <v>1540</v>
      </c>
      <c r="G830" s="35"/>
      <c r="H830" s="35"/>
      <c r="I830" s="166"/>
      <c r="J830" s="166"/>
      <c r="K830" s="35"/>
      <c r="L830" s="35"/>
      <c r="M830" s="36"/>
      <c r="N830" s="197"/>
      <c r="O830" s="198"/>
      <c r="P830" s="70"/>
      <c r="Q830" s="70"/>
      <c r="R830" s="70"/>
      <c r="S830" s="70"/>
      <c r="T830" s="70"/>
      <c r="U830" s="70"/>
      <c r="V830" s="70"/>
      <c r="W830" s="70"/>
      <c r="X830" s="70"/>
      <c r="Y830" s="71"/>
      <c r="Z830" s="33"/>
      <c r="AA830" s="33"/>
      <c r="AB830" s="33"/>
      <c r="AC830" s="33"/>
      <c r="AD830" s="33"/>
      <c r="AE830" s="33"/>
      <c r="AT830" s="14" t="s">
        <v>149</v>
      </c>
      <c r="AU830" s="14" t="s">
        <v>79</v>
      </c>
    </row>
    <row r="831" spans="1:65" s="2" customFormat="1" ht="24.2" customHeight="1">
      <c r="A831" s="33"/>
      <c r="B831" s="34"/>
      <c r="C831" s="180" t="s">
        <v>1542</v>
      </c>
      <c r="D831" s="180" t="s">
        <v>140</v>
      </c>
      <c r="E831" s="181" t="s">
        <v>1543</v>
      </c>
      <c r="F831" s="182" t="s">
        <v>1544</v>
      </c>
      <c r="G831" s="183" t="s">
        <v>143</v>
      </c>
      <c r="H831" s="184">
        <v>1</v>
      </c>
      <c r="I831" s="185"/>
      <c r="J831" s="186"/>
      <c r="K831" s="187">
        <f>ROUND(P831*H831,2)</f>
        <v>0</v>
      </c>
      <c r="L831" s="182" t="s">
        <v>144</v>
      </c>
      <c r="M831" s="188"/>
      <c r="N831" s="189" t="s">
        <v>1</v>
      </c>
      <c r="O831" s="190" t="s">
        <v>42</v>
      </c>
      <c r="P831" s="191">
        <f>I831+J831</f>
        <v>0</v>
      </c>
      <c r="Q831" s="191">
        <f>ROUND(I831*H831,2)</f>
        <v>0</v>
      </c>
      <c r="R831" s="191">
        <f>ROUND(J831*H831,2)</f>
        <v>0</v>
      </c>
      <c r="S831" s="70"/>
      <c r="T831" s="192">
        <f>S831*H831</f>
        <v>0</v>
      </c>
      <c r="U831" s="192">
        <v>0</v>
      </c>
      <c r="V831" s="192">
        <f>U831*H831</f>
        <v>0</v>
      </c>
      <c r="W831" s="192">
        <v>0</v>
      </c>
      <c r="X831" s="192">
        <f>W831*H831</f>
        <v>0</v>
      </c>
      <c r="Y831" s="193" t="s">
        <v>1</v>
      </c>
      <c r="Z831" s="33"/>
      <c r="AA831" s="33"/>
      <c r="AB831" s="33"/>
      <c r="AC831" s="33"/>
      <c r="AD831" s="33"/>
      <c r="AE831" s="33"/>
      <c r="AR831" s="194" t="s">
        <v>152</v>
      </c>
      <c r="AT831" s="194" t="s">
        <v>140</v>
      </c>
      <c r="AU831" s="194" t="s">
        <v>79</v>
      </c>
      <c r="AY831" s="14" t="s">
        <v>146</v>
      </c>
      <c r="BE831" s="114">
        <f>IF(O831="základní",K831,0)</f>
        <v>0</v>
      </c>
      <c r="BF831" s="114">
        <f>IF(O831="snížená",K831,0)</f>
        <v>0</v>
      </c>
      <c r="BG831" s="114">
        <f>IF(O831="zákl. přenesená",K831,0)</f>
        <v>0</v>
      </c>
      <c r="BH831" s="114">
        <f>IF(O831="sníž. přenesená",K831,0)</f>
        <v>0</v>
      </c>
      <c r="BI831" s="114">
        <f>IF(O831="nulová",K831,0)</f>
        <v>0</v>
      </c>
      <c r="BJ831" s="14" t="s">
        <v>87</v>
      </c>
      <c r="BK831" s="114">
        <f>ROUND(P831*H831,2)</f>
        <v>0</v>
      </c>
      <c r="BL831" s="14" t="s">
        <v>152</v>
      </c>
      <c r="BM831" s="194" t="s">
        <v>1545</v>
      </c>
    </row>
    <row r="832" spans="1:65" s="2" customFormat="1" ht="11.25">
      <c r="A832" s="33"/>
      <c r="B832" s="34"/>
      <c r="C832" s="35"/>
      <c r="D832" s="195" t="s">
        <v>149</v>
      </c>
      <c r="E832" s="35"/>
      <c r="F832" s="196" t="s">
        <v>1544</v>
      </c>
      <c r="G832" s="35"/>
      <c r="H832" s="35"/>
      <c r="I832" s="166"/>
      <c r="J832" s="166"/>
      <c r="K832" s="35"/>
      <c r="L832" s="35"/>
      <c r="M832" s="36"/>
      <c r="N832" s="197"/>
      <c r="O832" s="198"/>
      <c r="P832" s="70"/>
      <c r="Q832" s="70"/>
      <c r="R832" s="70"/>
      <c r="S832" s="70"/>
      <c r="T832" s="70"/>
      <c r="U832" s="70"/>
      <c r="V832" s="70"/>
      <c r="W832" s="70"/>
      <c r="X832" s="70"/>
      <c r="Y832" s="71"/>
      <c r="Z832" s="33"/>
      <c r="AA832" s="33"/>
      <c r="AB832" s="33"/>
      <c r="AC832" s="33"/>
      <c r="AD832" s="33"/>
      <c r="AE832" s="33"/>
      <c r="AT832" s="14" t="s">
        <v>149</v>
      </c>
      <c r="AU832" s="14" t="s">
        <v>79</v>
      </c>
    </row>
    <row r="833" spans="1:65" s="2" customFormat="1" ht="24.2" customHeight="1">
      <c r="A833" s="33"/>
      <c r="B833" s="34"/>
      <c r="C833" s="180" t="s">
        <v>1546</v>
      </c>
      <c r="D833" s="180" t="s">
        <v>140</v>
      </c>
      <c r="E833" s="181" t="s">
        <v>1547</v>
      </c>
      <c r="F833" s="182" t="s">
        <v>1548</v>
      </c>
      <c r="G833" s="183" t="s">
        <v>143</v>
      </c>
      <c r="H833" s="184">
        <v>1</v>
      </c>
      <c r="I833" s="185"/>
      <c r="J833" s="186"/>
      <c r="K833" s="187">
        <f>ROUND(P833*H833,2)</f>
        <v>0</v>
      </c>
      <c r="L833" s="182" t="s">
        <v>144</v>
      </c>
      <c r="M833" s="188"/>
      <c r="N833" s="189" t="s">
        <v>1</v>
      </c>
      <c r="O833" s="190" t="s">
        <v>42</v>
      </c>
      <c r="P833" s="191">
        <f>I833+J833</f>
        <v>0</v>
      </c>
      <c r="Q833" s="191">
        <f>ROUND(I833*H833,2)</f>
        <v>0</v>
      </c>
      <c r="R833" s="191">
        <f>ROUND(J833*H833,2)</f>
        <v>0</v>
      </c>
      <c r="S833" s="70"/>
      <c r="T833" s="192">
        <f>S833*H833</f>
        <v>0</v>
      </c>
      <c r="U833" s="192">
        <v>0</v>
      </c>
      <c r="V833" s="192">
        <f>U833*H833</f>
        <v>0</v>
      </c>
      <c r="W833" s="192">
        <v>0</v>
      </c>
      <c r="X833" s="192">
        <f>W833*H833</f>
        <v>0</v>
      </c>
      <c r="Y833" s="193" t="s">
        <v>1</v>
      </c>
      <c r="Z833" s="33"/>
      <c r="AA833" s="33"/>
      <c r="AB833" s="33"/>
      <c r="AC833" s="33"/>
      <c r="AD833" s="33"/>
      <c r="AE833" s="33"/>
      <c r="AR833" s="194" t="s">
        <v>152</v>
      </c>
      <c r="AT833" s="194" t="s">
        <v>140</v>
      </c>
      <c r="AU833" s="194" t="s">
        <v>79</v>
      </c>
      <c r="AY833" s="14" t="s">
        <v>146</v>
      </c>
      <c r="BE833" s="114">
        <f>IF(O833="základní",K833,0)</f>
        <v>0</v>
      </c>
      <c r="BF833" s="114">
        <f>IF(O833="snížená",K833,0)</f>
        <v>0</v>
      </c>
      <c r="BG833" s="114">
        <f>IF(O833="zákl. přenesená",K833,0)</f>
        <v>0</v>
      </c>
      <c r="BH833" s="114">
        <f>IF(O833="sníž. přenesená",K833,0)</f>
        <v>0</v>
      </c>
      <c r="BI833" s="114">
        <f>IF(O833="nulová",K833,0)</f>
        <v>0</v>
      </c>
      <c r="BJ833" s="14" t="s">
        <v>87</v>
      </c>
      <c r="BK833" s="114">
        <f>ROUND(P833*H833,2)</f>
        <v>0</v>
      </c>
      <c r="BL833" s="14" t="s">
        <v>152</v>
      </c>
      <c r="BM833" s="194" t="s">
        <v>1549</v>
      </c>
    </row>
    <row r="834" spans="1:65" s="2" customFormat="1" ht="11.25">
      <c r="A834" s="33"/>
      <c r="B834" s="34"/>
      <c r="C834" s="35"/>
      <c r="D834" s="195" t="s">
        <v>149</v>
      </c>
      <c r="E834" s="35"/>
      <c r="F834" s="196" t="s">
        <v>1548</v>
      </c>
      <c r="G834" s="35"/>
      <c r="H834" s="35"/>
      <c r="I834" s="166"/>
      <c r="J834" s="166"/>
      <c r="K834" s="35"/>
      <c r="L834" s="35"/>
      <c r="M834" s="36"/>
      <c r="N834" s="197"/>
      <c r="O834" s="198"/>
      <c r="P834" s="70"/>
      <c r="Q834" s="70"/>
      <c r="R834" s="70"/>
      <c r="S834" s="70"/>
      <c r="T834" s="70"/>
      <c r="U834" s="70"/>
      <c r="V834" s="70"/>
      <c r="W834" s="70"/>
      <c r="X834" s="70"/>
      <c r="Y834" s="71"/>
      <c r="Z834" s="33"/>
      <c r="AA834" s="33"/>
      <c r="AB834" s="33"/>
      <c r="AC834" s="33"/>
      <c r="AD834" s="33"/>
      <c r="AE834" s="33"/>
      <c r="AT834" s="14" t="s">
        <v>149</v>
      </c>
      <c r="AU834" s="14" t="s">
        <v>79</v>
      </c>
    </row>
    <row r="835" spans="1:65" s="2" customFormat="1" ht="24.2" customHeight="1">
      <c r="A835" s="33"/>
      <c r="B835" s="34"/>
      <c r="C835" s="180" t="s">
        <v>1550</v>
      </c>
      <c r="D835" s="180" t="s">
        <v>140</v>
      </c>
      <c r="E835" s="181" t="s">
        <v>1551</v>
      </c>
      <c r="F835" s="182" t="s">
        <v>1552</v>
      </c>
      <c r="G835" s="183" t="s">
        <v>143</v>
      </c>
      <c r="H835" s="184">
        <v>1</v>
      </c>
      <c r="I835" s="185"/>
      <c r="J835" s="186"/>
      <c r="K835" s="187">
        <f>ROUND(P835*H835,2)</f>
        <v>0</v>
      </c>
      <c r="L835" s="182" t="s">
        <v>144</v>
      </c>
      <c r="M835" s="188"/>
      <c r="N835" s="189" t="s">
        <v>1</v>
      </c>
      <c r="O835" s="190" t="s">
        <v>42</v>
      </c>
      <c r="P835" s="191">
        <f>I835+J835</f>
        <v>0</v>
      </c>
      <c r="Q835" s="191">
        <f>ROUND(I835*H835,2)</f>
        <v>0</v>
      </c>
      <c r="R835" s="191">
        <f>ROUND(J835*H835,2)</f>
        <v>0</v>
      </c>
      <c r="S835" s="70"/>
      <c r="T835" s="192">
        <f>S835*H835</f>
        <v>0</v>
      </c>
      <c r="U835" s="192">
        <v>0</v>
      </c>
      <c r="V835" s="192">
        <f>U835*H835</f>
        <v>0</v>
      </c>
      <c r="W835" s="192">
        <v>0</v>
      </c>
      <c r="X835" s="192">
        <f>W835*H835</f>
        <v>0</v>
      </c>
      <c r="Y835" s="193" t="s">
        <v>1</v>
      </c>
      <c r="Z835" s="33"/>
      <c r="AA835" s="33"/>
      <c r="AB835" s="33"/>
      <c r="AC835" s="33"/>
      <c r="AD835" s="33"/>
      <c r="AE835" s="33"/>
      <c r="AR835" s="194" t="s">
        <v>152</v>
      </c>
      <c r="AT835" s="194" t="s">
        <v>140</v>
      </c>
      <c r="AU835" s="194" t="s">
        <v>79</v>
      </c>
      <c r="AY835" s="14" t="s">
        <v>146</v>
      </c>
      <c r="BE835" s="114">
        <f>IF(O835="základní",K835,0)</f>
        <v>0</v>
      </c>
      <c r="BF835" s="114">
        <f>IF(O835="snížená",K835,0)</f>
        <v>0</v>
      </c>
      <c r="BG835" s="114">
        <f>IF(O835="zákl. přenesená",K835,0)</f>
        <v>0</v>
      </c>
      <c r="BH835" s="114">
        <f>IF(O835="sníž. přenesená",K835,0)</f>
        <v>0</v>
      </c>
      <c r="BI835" s="114">
        <f>IF(O835="nulová",K835,0)</f>
        <v>0</v>
      </c>
      <c r="BJ835" s="14" t="s">
        <v>87</v>
      </c>
      <c r="BK835" s="114">
        <f>ROUND(P835*H835,2)</f>
        <v>0</v>
      </c>
      <c r="BL835" s="14" t="s">
        <v>152</v>
      </c>
      <c r="BM835" s="194" t="s">
        <v>1553</v>
      </c>
    </row>
    <row r="836" spans="1:65" s="2" customFormat="1" ht="11.25">
      <c r="A836" s="33"/>
      <c r="B836" s="34"/>
      <c r="C836" s="35"/>
      <c r="D836" s="195" t="s">
        <v>149</v>
      </c>
      <c r="E836" s="35"/>
      <c r="F836" s="196" t="s">
        <v>1552</v>
      </c>
      <c r="G836" s="35"/>
      <c r="H836" s="35"/>
      <c r="I836" s="166"/>
      <c r="J836" s="166"/>
      <c r="K836" s="35"/>
      <c r="L836" s="35"/>
      <c r="M836" s="36"/>
      <c r="N836" s="197"/>
      <c r="O836" s="198"/>
      <c r="P836" s="70"/>
      <c r="Q836" s="70"/>
      <c r="R836" s="70"/>
      <c r="S836" s="70"/>
      <c r="T836" s="70"/>
      <c r="U836" s="70"/>
      <c r="V836" s="70"/>
      <c r="W836" s="70"/>
      <c r="X836" s="70"/>
      <c r="Y836" s="71"/>
      <c r="Z836" s="33"/>
      <c r="AA836" s="33"/>
      <c r="AB836" s="33"/>
      <c r="AC836" s="33"/>
      <c r="AD836" s="33"/>
      <c r="AE836" s="33"/>
      <c r="AT836" s="14" t="s">
        <v>149</v>
      </c>
      <c r="AU836" s="14" t="s">
        <v>79</v>
      </c>
    </row>
    <row r="837" spans="1:65" s="2" customFormat="1" ht="24.2" customHeight="1">
      <c r="A837" s="33"/>
      <c r="B837" s="34"/>
      <c r="C837" s="180" t="s">
        <v>1554</v>
      </c>
      <c r="D837" s="180" t="s">
        <v>140</v>
      </c>
      <c r="E837" s="181" t="s">
        <v>1555</v>
      </c>
      <c r="F837" s="182" t="s">
        <v>1556</v>
      </c>
      <c r="G837" s="183" t="s">
        <v>143</v>
      </c>
      <c r="H837" s="184">
        <v>1</v>
      </c>
      <c r="I837" s="185"/>
      <c r="J837" s="186"/>
      <c r="K837" s="187">
        <f>ROUND(P837*H837,2)</f>
        <v>0</v>
      </c>
      <c r="L837" s="182" t="s">
        <v>144</v>
      </c>
      <c r="M837" s="188"/>
      <c r="N837" s="189" t="s">
        <v>1</v>
      </c>
      <c r="O837" s="190" t="s">
        <v>42</v>
      </c>
      <c r="P837" s="191">
        <f>I837+J837</f>
        <v>0</v>
      </c>
      <c r="Q837" s="191">
        <f>ROUND(I837*H837,2)</f>
        <v>0</v>
      </c>
      <c r="R837" s="191">
        <f>ROUND(J837*H837,2)</f>
        <v>0</v>
      </c>
      <c r="S837" s="70"/>
      <c r="T837" s="192">
        <f>S837*H837</f>
        <v>0</v>
      </c>
      <c r="U837" s="192">
        <v>0</v>
      </c>
      <c r="V837" s="192">
        <f>U837*H837</f>
        <v>0</v>
      </c>
      <c r="W837" s="192">
        <v>0</v>
      </c>
      <c r="X837" s="192">
        <f>W837*H837</f>
        <v>0</v>
      </c>
      <c r="Y837" s="193" t="s">
        <v>1</v>
      </c>
      <c r="Z837" s="33"/>
      <c r="AA837" s="33"/>
      <c r="AB837" s="33"/>
      <c r="AC837" s="33"/>
      <c r="AD837" s="33"/>
      <c r="AE837" s="33"/>
      <c r="AR837" s="194" t="s">
        <v>152</v>
      </c>
      <c r="AT837" s="194" t="s">
        <v>140</v>
      </c>
      <c r="AU837" s="194" t="s">
        <v>79</v>
      </c>
      <c r="AY837" s="14" t="s">
        <v>146</v>
      </c>
      <c r="BE837" s="114">
        <f>IF(O837="základní",K837,0)</f>
        <v>0</v>
      </c>
      <c r="BF837" s="114">
        <f>IF(O837="snížená",K837,0)</f>
        <v>0</v>
      </c>
      <c r="BG837" s="114">
        <f>IF(O837="zákl. přenesená",K837,0)</f>
        <v>0</v>
      </c>
      <c r="BH837" s="114">
        <f>IF(O837="sníž. přenesená",K837,0)</f>
        <v>0</v>
      </c>
      <c r="BI837" s="114">
        <f>IF(O837="nulová",K837,0)</f>
        <v>0</v>
      </c>
      <c r="BJ837" s="14" t="s">
        <v>87</v>
      </c>
      <c r="BK837" s="114">
        <f>ROUND(P837*H837,2)</f>
        <v>0</v>
      </c>
      <c r="BL837" s="14" t="s">
        <v>152</v>
      </c>
      <c r="BM837" s="194" t="s">
        <v>1557</v>
      </c>
    </row>
    <row r="838" spans="1:65" s="2" customFormat="1" ht="11.25">
      <c r="A838" s="33"/>
      <c r="B838" s="34"/>
      <c r="C838" s="35"/>
      <c r="D838" s="195" t="s">
        <v>149</v>
      </c>
      <c r="E838" s="35"/>
      <c r="F838" s="196" t="s">
        <v>1556</v>
      </c>
      <c r="G838" s="35"/>
      <c r="H838" s="35"/>
      <c r="I838" s="166"/>
      <c r="J838" s="166"/>
      <c r="K838" s="35"/>
      <c r="L838" s="35"/>
      <c r="M838" s="36"/>
      <c r="N838" s="197"/>
      <c r="O838" s="198"/>
      <c r="P838" s="70"/>
      <c r="Q838" s="70"/>
      <c r="R838" s="70"/>
      <c r="S838" s="70"/>
      <c r="T838" s="70"/>
      <c r="U838" s="70"/>
      <c r="V838" s="70"/>
      <c r="W838" s="70"/>
      <c r="X838" s="70"/>
      <c r="Y838" s="71"/>
      <c r="Z838" s="33"/>
      <c r="AA838" s="33"/>
      <c r="AB838" s="33"/>
      <c r="AC838" s="33"/>
      <c r="AD838" s="33"/>
      <c r="AE838" s="33"/>
      <c r="AT838" s="14" t="s">
        <v>149</v>
      </c>
      <c r="AU838" s="14" t="s">
        <v>79</v>
      </c>
    </row>
    <row r="839" spans="1:65" s="2" customFormat="1" ht="24.2" customHeight="1">
      <c r="A839" s="33"/>
      <c r="B839" s="34"/>
      <c r="C839" s="180" t="s">
        <v>1558</v>
      </c>
      <c r="D839" s="180" t="s">
        <v>140</v>
      </c>
      <c r="E839" s="181" t="s">
        <v>1559</v>
      </c>
      <c r="F839" s="182" t="s">
        <v>1560</v>
      </c>
      <c r="G839" s="183" t="s">
        <v>143</v>
      </c>
      <c r="H839" s="184">
        <v>1</v>
      </c>
      <c r="I839" s="185"/>
      <c r="J839" s="186"/>
      <c r="K839" s="187">
        <f>ROUND(P839*H839,2)</f>
        <v>0</v>
      </c>
      <c r="L839" s="182" t="s">
        <v>144</v>
      </c>
      <c r="M839" s="188"/>
      <c r="N839" s="189" t="s">
        <v>1</v>
      </c>
      <c r="O839" s="190" t="s">
        <v>42</v>
      </c>
      <c r="P839" s="191">
        <f>I839+J839</f>
        <v>0</v>
      </c>
      <c r="Q839" s="191">
        <f>ROUND(I839*H839,2)</f>
        <v>0</v>
      </c>
      <c r="R839" s="191">
        <f>ROUND(J839*H839,2)</f>
        <v>0</v>
      </c>
      <c r="S839" s="70"/>
      <c r="T839" s="192">
        <f>S839*H839</f>
        <v>0</v>
      </c>
      <c r="U839" s="192">
        <v>0</v>
      </c>
      <c r="V839" s="192">
        <f>U839*H839</f>
        <v>0</v>
      </c>
      <c r="W839" s="192">
        <v>0</v>
      </c>
      <c r="X839" s="192">
        <f>W839*H839</f>
        <v>0</v>
      </c>
      <c r="Y839" s="193" t="s">
        <v>1</v>
      </c>
      <c r="Z839" s="33"/>
      <c r="AA839" s="33"/>
      <c r="AB839" s="33"/>
      <c r="AC839" s="33"/>
      <c r="AD839" s="33"/>
      <c r="AE839" s="33"/>
      <c r="AR839" s="194" t="s">
        <v>152</v>
      </c>
      <c r="AT839" s="194" t="s">
        <v>140</v>
      </c>
      <c r="AU839" s="194" t="s">
        <v>79</v>
      </c>
      <c r="AY839" s="14" t="s">
        <v>146</v>
      </c>
      <c r="BE839" s="114">
        <f>IF(O839="základní",K839,0)</f>
        <v>0</v>
      </c>
      <c r="BF839" s="114">
        <f>IF(O839="snížená",K839,0)</f>
        <v>0</v>
      </c>
      <c r="BG839" s="114">
        <f>IF(O839="zákl. přenesená",K839,0)</f>
        <v>0</v>
      </c>
      <c r="BH839" s="114">
        <f>IF(O839="sníž. přenesená",K839,0)</f>
        <v>0</v>
      </c>
      <c r="BI839" s="114">
        <f>IF(O839="nulová",K839,0)</f>
        <v>0</v>
      </c>
      <c r="BJ839" s="14" t="s">
        <v>87</v>
      </c>
      <c r="BK839" s="114">
        <f>ROUND(P839*H839,2)</f>
        <v>0</v>
      </c>
      <c r="BL839" s="14" t="s">
        <v>152</v>
      </c>
      <c r="BM839" s="194" t="s">
        <v>1561</v>
      </c>
    </row>
    <row r="840" spans="1:65" s="2" customFormat="1" ht="11.25">
      <c r="A840" s="33"/>
      <c r="B840" s="34"/>
      <c r="C840" s="35"/>
      <c r="D840" s="195" t="s">
        <v>149</v>
      </c>
      <c r="E840" s="35"/>
      <c r="F840" s="196" t="s">
        <v>1560</v>
      </c>
      <c r="G840" s="35"/>
      <c r="H840" s="35"/>
      <c r="I840" s="166"/>
      <c r="J840" s="166"/>
      <c r="K840" s="35"/>
      <c r="L840" s="35"/>
      <c r="M840" s="36"/>
      <c r="N840" s="197"/>
      <c r="O840" s="198"/>
      <c r="P840" s="70"/>
      <c r="Q840" s="70"/>
      <c r="R840" s="70"/>
      <c r="S840" s="70"/>
      <c r="T840" s="70"/>
      <c r="U840" s="70"/>
      <c r="V840" s="70"/>
      <c r="W840" s="70"/>
      <c r="X840" s="70"/>
      <c r="Y840" s="71"/>
      <c r="Z840" s="33"/>
      <c r="AA840" s="33"/>
      <c r="AB840" s="33"/>
      <c r="AC840" s="33"/>
      <c r="AD840" s="33"/>
      <c r="AE840" s="33"/>
      <c r="AT840" s="14" t="s">
        <v>149</v>
      </c>
      <c r="AU840" s="14" t="s">
        <v>79</v>
      </c>
    </row>
    <row r="841" spans="1:65" s="2" customFormat="1" ht="24.2" customHeight="1">
      <c r="A841" s="33"/>
      <c r="B841" s="34"/>
      <c r="C841" s="180" t="s">
        <v>1562</v>
      </c>
      <c r="D841" s="180" t="s">
        <v>140</v>
      </c>
      <c r="E841" s="181" t="s">
        <v>1563</v>
      </c>
      <c r="F841" s="182" t="s">
        <v>1564</v>
      </c>
      <c r="G841" s="183" t="s">
        <v>143</v>
      </c>
      <c r="H841" s="184">
        <v>1</v>
      </c>
      <c r="I841" s="185"/>
      <c r="J841" s="186"/>
      <c r="K841" s="187">
        <f>ROUND(P841*H841,2)</f>
        <v>0</v>
      </c>
      <c r="L841" s="182" t="s">
        <v>144</v>
      </c>
      <c r="M841" s="188"/>
      <c r="N841" s="189" t="s">
        <v>1</v>
      </c>
      <c r="O841" s="190" t="s">
        <v>42</v>
      </c>
      <c r="P841" s="191">
        <f>I841+J841</f>
        <v>0</v>
      </c>
      <c r="Q841" s="191">
        <f>ROUND(I841*H841,2)</f>
        <v>0</v>
      </c>
      <c r="R841" s="191">
        <f>ROUND(J841*H841,2)</f>
        <v>0</v>
      </c>
      <c r="S841" s="70"/>
      <c r="T841" s="192">
        <f>S841*H841</f>
        <v>0</v>
      </c>
      <c r="U841" s="192">
        <v>0</v>
      </c>
      <c r="V841" s="192">
        <f>U841*H841</f>
        <v>0</v>
      </c>
      <c r="W841" s="192">
        <v>0</v>
      </c>
      <c r="X841" s="192">
        <f>W841*H841</f>
        <v>0</v>
      </c>
      <c r="Y841" s="193" t="s">
        <v>1</v>
      </c>
      <c r="Z841" s="33"/>
      <c r="AA841" s="33"/>
      <c r="AB841" s="33"/>
      <c r="AC841" s="33"/>
      <c r="AD841" s="33"/>
      <c r="AE841" s="33"/>
      <c r="AR841" s="194" t="s">
        <v>152</v>
      </c>
      <c r="AT841" s="194" t="s">
        <v>140</v>
      </c>
      <c r="AU841" s="194" t="s">
        <v>79</v>
      </c>
      <c r="AY841" s="14" t="s">
        <v>146</v>
      </c>
      <c r="BE841" s="114">
        <f>IF(O841="základní",K841,0)</f>
        <v>0</v>
      </c>
      <c r="BF841" s="114">
        <f>IF(O841="snížená",K841,0)</f>
        <v>0</v>
      </c>
      <c r="BG841" s="114">
        <f>IF(O841="zákl. přenesená",K841,0)</f>
        <v>0</v>
      </c>
      <c r="BH841" s="114">
        <f>IF(O841="sníž. přenesená",K841,0)</f>
        <v>0</v>
      </c>
      <c r="BI841" s="114">
        <f>IF(O841="nulová",K841,0)</f>
        <v>0</v>
      </c>
      <c r="BJ841" s="14" t="s">
        <v>87</v>
      </c>
      <c r="BK841" s="114">
        <f>ROUND(P841*H841,2)</f>
        <v>0</v>
      </c>
      <c r="BL841" s="14" t="s">
        <v>152</v>
      </c>
      <c r="BM841" s="194" t="s">
        <v>1565</v>
      </c>
    </row>
    <row r="842" spans="1:65" s="2" customFormat="1" ht="11.25">
      <c r="A842" s="33"/>
      <c r="B842" s="34"/>
      <c r="C842" s="35"/>
      <c r="D842" s="195" t="s">
        <v>149</v>
      </c>
      <c r="E842" s="35"/>
      <c r="F842" s="196" t="s">
        <v>1564</v>
      </c>
      <c r="G842" s="35"/>
      <c r="H842" s="35"/>
      <c r="I842" s="166"/>
      <c r="J842" s="166"/>
      <c r="K842" s="35"/>
      <c r="L842" s="35"/>
      <c r="M842" s="36"/>
      <c r="N842" s="197"/>
      <c r="O842" s="198"/>
      <c r="P842" s="70"/>
      <c r="Q842" s="70"/>
      <c r="R842" s="70"/>
      <c r="S842" s="70"/>
      <c r="T842" s="70"/>
      <c r="U842" s="70"/>
      <c r="V842" s="70"/>
      <c r="W842" s="70"/>
      <c r="X842" s="70"/>
      <c r="Y842" s="71"/>
      <c r="Z842" s="33"/>
      <c r="AA842" s="33"/>
      <c r="AB842" s="33"/>
      <c r="AC842" s="33"/>
      <c r="AD842" s="33"/>
      <c r="AE842" s="33"/>
      <c r="AT842" s="14" t="s">
        <v>149</v>
      </c>
      <c r="AU842" s="14" t="s">
        <v>79</v>
      </c>
    </row>
    <row r="843" spans="1:65" s="2" customFormat="1" ht="24.2" customHeight="1">
      <c r="A843" s="33"/>
      <c r="B843" s="34"/>
      <c r="C843" s="180" t="s">
        <v>1566</v>
      </c>
      <c r="D843" s="180" t="s">
        <v>140</v>
      </c>
      <c r="E843" s="181" t="s">
        <v>1567</v>
      </c>
      <c r="F843" s="182" t="s">
        <v>1568</v>
      </c>
      <c r="G843" s="183" t="s">
        <v>143</v>
      </c>
      <c r="H843" s="184">
        <v>1</v>
      </c>
      <c r="I843" s="185"/>
      <c r="J843" s="186"/>
      <c r="K843" s="187">
        <f>ROUND(P843*H843,2)</f>
        <v>0</v>
      </c>
      <c r="L843" s="182" t="s">
        <v>144</v>
      </c>
      <c r="M843" s="188"/>
      <c r="N843" s="189" t="s">
        <v>1</v>
      </c>
      <c r="O843" s="190" t="s">
        <v>42</v>
      </c>
      <c r="P843" s="191">
        <f>I843+J843</f>
        <v>0</v>
      </c>
      <c r="Q843" s="191">
        <f>ROUND(I843*H843,2)</f>
        <v>0</v>
      </c>
      <c r="R843" s="191">
        <f>ROUND(J843*H843,2)</f>
        <v>0</v>
      </c>
      <c r="S843" s="70"/>
      <c r="T843" s="192">
        <f>S843*H843</f>
        <v>0</v>
      </c>
      <c r="U843" s="192">
        <v>0</v>
      </c>
      <c r="V843" s="192">
        <f>U843*H843</f>
        <v>0</v>
      </c>
      <c r="W843" s="192">
        <v>0</v>
      </c>
      <c r="X843" s="192">
        <f>W843*H843</f>
        <v>0</v>
      </c>
      <c r="Y843" s="193" t="s">
        <v>1</v>
      </c>
      <c r="Z843" s="33"/>
      <c r="AA843" s="33"/>
      <c r="AB843" s="33"/>
      <c r="AC843" s="33"/>
      <c r="AD843" s="33"/>
      <c r="AE843" s="33"/>
      <c r="AR843" s="194" t="s">
        <v>152</v>
      </c>
      <c r="AT843" s="194" t="s">
        <v>140</v>
      </c>
      <c r="AU843" s="194" t="s">
        <v>79</v>
      </c>
      <c r="AY843" s="14" t="s">
        <v>146</v>
      </c>
      <c r="BE843" s="114">
        <f>IF(O843="základní",K843,0)</f>
        <v>0</v>
      </c>
      <c r="BF843" s="114">
        <f>IF(O843="snížená",K843,0)</f>
        <v>0</v>
      </c>
      <c r="BG843" s="114">
        <f>IF(O843="zákl. přenesená",K843,0)</f>
        <v>0</v>
      </c>
      <c r="BH843" s="114">
        <f>IF(O843="sníž. přenesená",K843,0)</f>
        <v>0</v>
      </c>
      <c r="BI843" s="114">
        <f>IF(O843="nulová",K843,0)</f>
        <v>0</v>
      </c>
      <c r="BJ843" s="14" t="s">
        <v>87</v>
      </c>
      <c r="BK843" s="114">
        <f>ROUND(P843*H843,2)</f>
        <v>0</v>
      </c>
      <c r="BL843" s="14" t="s">
        <v>152</v>
      </c>
      <c r="BM843" s="194" t="s">
        <v>1569</v>
      </c>
    </row>
    <row r="844" spans="1:65" s="2" customFormat="1" ht="11.25">
      <c r="A844" s="33"/>
      <c r="B844" s="34"/>
      <c r="C844" s="35"/>
      <c r="D844" s="195" t="s">
        <v>149</v>
      </c>
      <c r="E844" s="35"/>
      <c r="F844" s="196" t="s">
        <v>1568</v>
      </c>
      <c r="G844" s="35"/>
      <c r="H844" s="35"/>
      <c r="I844" s="166"/>
      <c r="J844" s="166"/>
      <c r="K844" s="35"/>
      <c r="L844" s="35"/>
      <c r="M844" s="36"/>
      <c r="N844" s="197"/>
      <c r="O844" s="198"/>
      <c r="P844" s="70"/>
      <c r="Q844" s="70"/>
      <c r="R844" s="70"/>
      <c r="S844" s="70"/>
      <c r="T844" s="70"/>
      <c r="U844" s="70"/>
      <c r="V844" s="70"/>
      <c r="W844" s="70"/>
      <c r="X844" s="70"/>
      <c r="Y844" s="71"/>
      <c r="Z844" s="33"/>
      <c r="AA844" s="33"/>
      <c r="AB844" s="33"/>
      <c r="AC844" s="33"/>
      <c r="AD844" s="33"/>
      <c r="AE844" s="33"/>
      <c r="AT844" s="14" t="s">
        <v>149</v>
      </c>
      <c r="AU844" s="14" t="s">
        <v>79</v>
      </c>
    </row>
    <row r="845" spans="1:65" s="2" customFormat="1" ht="24.2" customHeight="1">
      <c r="A845" s="33"/>
      <c r="B845" s="34"/>
      <c r="C845" s="180" t="s">
        <v>1570</v>
      </c>
      <c r="D845" s="180" t="s">
        <v>140</v>
      </c>
      <c r="E845" s="181" t="s">
        <v>1571</v>
      </c>
      <c r="F845" s="182" t="s">
        <v>1572</v>
      </c>
      <c r="G845" s="183" t="s">
        <v>143</v>
      </c>
      <c r="H845" s="184">
        <v>1</v>
      </c>
      <c r="I845" s="185"/>
      <c r="J845" s="186"/>
      <c r="K845" s="187">
        <f>ROUND(P845*H845,2)</f>
        <v>0</v>
      </c>
      <c r="L845" s="182" t="s">
        <v>144</v>
      </c>
      <c r="M845" s="188"/>
      <c r="N845" s="189" t="s">
        <v>1</v>
      </c>
      <c r="O845" s="190" t="s">
        <v>42</v>
      </c>
      <c r="P845" s="191">
        <f>I845+J845</f>
        <v>0</v>
      </c>
      <c r="Q845" s="191">
        <f>ROUND(I845*H845,2)</f>
        <v>0</v>
      </c>
      <c r="R845" s="191">
        <f>ROUND(J845*H845,2)</f>
        <v>0</v>
      </c>
      <c r="S845" s="70"/>
      <c r="T845" s="192">
        <f>S845*H845</f>
        <v>0</v>
      </c>
      <c r="U845" s="192">
        <v>0</v>
      </c>
      <c r="V845" s="192">
        <f>U845*H845</f>
        <v>0</v>
      </c>
      <c r="W845" s="192">
        <v>0</v>
      </c>
      <c r="X845" s="192">
        <f>W845*H845</f>
        <v>0</v>
      </c>
      <c r="Y845" s="193" t="s">
        <v>1</v>
      </c>
      <c r="Z845" s="33"/>
      <c r="AA845" s="33"/>
      <c r="AB845" s="33"/>
      <c r="AC845" s="33"/>
      <c r="AD845" s="33"/>
      <c r="AE845" s="33"/>
      <c r="AR845" s="194" t="s">
        <v>152</v>
      </c>
      <c r="AT845" s="194" t="s">
        <v>140</v>
      </c>
      <c r="AU845" s="194" t="s">
        <v>79</v>
      </c>
      <c r="AY845" s="14" t="s">
        <v>146</v>
      </c>
      <c r="BE845" s="114">
        <f>IF(O845="základní",K845,0)</f>
        <v>0</v>
      </c>
      <c r="BF845" s="114">
        <f>IF(O845="snížená",K845,0)</f>
        <v>0</v>
      </c>
      <c r="BG845" s="114">
        <f>IF(O845="zákl. přenesená",K845,0)</f>
        <v>0</v>
      </c>
      <c r="BH845" s="114">
        <f>IF(O845="sníž. přenesená",K845,0)</f>
        <v>0</v>
      </c>
      <c r="BI845" s="114">
        <f>IF(O845="nulová",K845,0)</f>
        <v>0</v>
      </c>
      <c r="BJ845" s="14" t="s">
        <v>87</v>
      </c>
      <c r="BK845" s="114">
        <f>ROUND(P845*H845,2)</f>
        <v>0</v>
      </c>
      <c r="BL845" s="14" t="s">
        <v>152</v>
      </c>
      <c r="BM845" s="194" t="s">
        <v>1573</v>
      </c>
    </row>
    <row r="846" spans="1:65" s="2" customFormat="1" ht="11.25">
      <c r="A846" s="33"/>
      <c r="B846" s="34"/>
      <c r="C846" s="35"/>
      <c r="D846" s="195" t="s">
        <v>149</v>
      </c>
      <c r="E846" s="35"/>
      <c r="F846" s="196" t="s">
        <v>1572</v>
      </c>
      <c r="G846" s="35"/>
      <c r="H846" s="35"/>
      <c r="I846" s="166"/>
      <c r="J846" s="166"/>
      <c r="K846" s="35"/>
      <c r="L846" s="35"/>
      <c r="M846" s="36"/>
      <c r="N846" s="197"/>
      <c r="O846" s="198"/>
      <c r="P846" s="70"/>
      <c r="Q846" s="70"/>
      <c r="R846" s="70"/>
      <c r="S846" s="70"/>
      <c r="T846" s="70"/>
      <c r="U846" s="70"/>
      <c r="V846" s="70"/>
      <c r="W846" s="70"/>
      <c r="X846" s="70"/>
      <c r="Y846" s="71"/>
      <c r="Z846" s="33"/>
      <c r="AA846" s="33"/>
      <c r="AB846" s="33"/>
      <c r="AC846" s="33"/>
      <c r="AD846" s="33"/>
      <c r="AE846" s="33"/>
      <c r="AT846" s="14" t="s">
        <v>149</v>
      </c>
      <c r="AU846" s="14" t="s">
        <v>79</v>
      </c>
    </row>
    <row r="847" spans="1:65" s="2" customFormat="1" ht="24.2" customHeight="1">
      <c r="A847" s="33"/>
      <c r="B847" s="34"/>
      <c r="C847" s="180" t="s">
        <v>1574</v>
      </c>
      <c r="D847" s="180" t="s">
        <v>140</v>
      </c>
      <c r="E847" s="181" t="s">
        <v>1575</v>
      </c>
      <c r="F847" s="182" t="s">
        <v>1576</v>
      </c>
      <c r="G847" s="183" t="s">
        <v>143</v>
      </c>
      <c r="H847" s="184">
        <v>1</v>
      </c>
      <c r="I847" s="185"/>
      <c r="J847" s="186"/>
      <c r="K847" s="187">
        <f>ROUND(P847*H847,2)</f>
        <v>0</v>
      </c>
      <c r="L847" s="182" t="s">
        <v>144</v>
      </c>
      <c r="M847" s="188"/>
      <c r="N847" s="189" t="s">
        <v>1</v>
      </c>
      <c r="O847" s="190" t="s">
        <v>42</v>
      </c>
      <c r="P847" s="191">
        <f>I847+J847</f>
        <v>0</v>
      </c>
      <c r="Q847" s="191">
        <f>ROUND(I847*H847,2)</f>
        <v>0</v>
      </c>
      <c r="R847" s="191">
        <f>ROUND(J847*H847,2)</f>
        <v>0</v>
      </c>
      <c r="S847" s="70"/>
      <c r="T847" s="192">
        <f>S847*H847</f>
        <v>0</v>
      </c>
      <c r="U847" s="192">
        <v>0</v>
      </c>
      <c r="V847" s="192">
        <f>U847*H847</f>
        <v>0</v>
      </c>
      <c r="W847" s="192">
        <v>0</v>
      </c>
      <c r="X847" s="192">
        <f>W847*H847</f>
        <v>0</v>
      </c>
      <c r="Y847" s="193" t="s">
        <v>1</v>
      </c>
      <c r="Z847" s="33"/>
      <c r="AA847" s="33"/>
      <c r="AB847" s="33"/>
      <c r="AC847" s="33"/>
      <c r="AD847" s="33"/>
      <c r="AE847" s="33"/>
      <c r="AR847" s="194" t="s">
        <v>152</v>
      </c>
      <c r="AT847" s="194" t="s">
        <v>140</v>
      </c>
      <c r="AU847" s="194" t="s">
        <v>79</v>
      </c>
      <c r="AY847" s="14" t="s">
        <v>146</v>
      </c>
      <c r="BE847" s="114">
        <f>IF(O847="základní",K847,0)</f>
        <v>0</v>
      </c>
      <c r="BF847" s="114">
        <f>IF(O847="snížená",K847,0)</f>
        <v>0</v>
      </c>
      <c r="BG847" s="114">
        <f>IF(O847="zákl. přenesená",K847,0)</f>
        <v>0</v>
      </c>
      <c r="BH847" s="114">
        <f>IF(O847="sníž. přenesená",K847,0)</f>
        <v>0</v>
      </c>
      <c r="BI847" s="114">
        <f>IF(O847="nulová",K847,0)</f>
        <v>0</v>
      </c>
      <c r="BJ847" s="14" t="s">
        <v>87</v>
      </c>
      <c r="BK847" s="114">
        <f>ROUND(P847*H847,2)</f>
        <v>0</v>
      </c>
      <c r="BL847" s="14" t="s">
        <v>152</v>
      </c>
      <c r="BM847" s="194" t="s">
        <v>1577</v>
      </c>
    </row>
    <row r="848" spans="1:65" s="2" customFormat="1" ht="11.25">
      <c r="A848" s="33"/>
      <c r="B848" s="34"/>
      <c r="C848" s="35"/>
      <c r="D848" s="195" t="s">
        <v>149</v>
      </c>
      <c r="E848" s="35"/>
      <c r="F848" s="196" t="s">
        <v>1576</v>
      </c>
      <c r="G848" s="35"/>
      <c r="H848" s="35"/>
      <c r="I848" s="166"/>
      <c r="J848" s="166"/>
      <c r="K848" s="35"/>
      <c r="L848" s="35"/>
      <c r="M848" s="36"/>
      <c r="N848" s="197"/>
      <c r="O848" s="198"/>
      <c r="P848" s="70"/>
      <c r="Q848" s="70"/>
      <c r="R848" s="70"/>
      <c r="S848" s="70"/>
      <c r="T848" s="70"/>
      <c r="U848" s="70"/>
      <c r="V848" s="70"/>
      <c r="W848" s="70"/>
      <c r="X848" s="70"/>
      <c r="Y848" s="71"/>
      <c r="Z848" s="33"/>
      <c r="AA848" s="33"/>
      <c r="AB848" s="33"/>
      <c r="AC848" s="33"/>
      <c r="AD848" s="33"/>
      <c r="AE848" s="33"/>
      <c r="AT848" s="14" t="s">
        <v>149</v>
      </c>
      <c r="AU848" s="14" t="s">
        <v>79</v>
      </c>
    </row>
    <row r="849" spans="1:65" s="2" customFormat="1" ht="24.2" customHeight="1">
      <c r="A849" s="33"/>
      <c r="B849" s="34"/>
      <c r="C849" s="180" t="s">
        <v>1578</v>
      </c>
      <c r="D849" s="180" t="s">
        <v>140</v>
      </c>
      <c r="E849" s="181" t="s">
        <v>1579</v>
      </c>
      <c r="F849" s="182" t="s">
        <v>1580</v>
      </c>
      <c r="G849" s="183" t="s">
        <v>143</v>
      </c>
      <c r="H849" s="184">
        <v>1</v>
      </c>
      <c r="I849" s="185"/>
      <c r="J849" s="186"/>
      <c r="K849" s="187">
        <f>ROUND(P849*H849,2)</f>
        <v>0</v>
      </c>
      <c r="L849" s="182" t="s">
        <v>144</v>
      </c>
      <c r="M849" s="188"/>
      <c r="N849" s="189" t="s">
        <v>1</v>
      </c>
      <c r="O849" s="190" t="s">
        <v>42</v>
      </c>
      <c r="P849" s="191">
        <f>I849+J849</f>
        <v>0</v>
      </c>
      <c r="Q849" s="191">
        <f>ROUND(I849*H849,2)</f>
        <v>0</v>
      </c>
      <c r="R849" s="191">
        <f>ROUND(J849*H849,2)</f>
        <v>0</v>
      </c>
      <c r="S849" s="70"/>
      <c r="T849" s="192">
        <f>S849*H849</f>
        <v>0</v>
      </c>
      <c r="U849" s="192">
        <v>0</v>
      </c>
      <c r="V849" s="192">
        <f>U849*H849</f>
        <v>0</v>
      </c>
      <c r="W849" s="192">
        <v>0</v>
      </c>
      <c r="X849" s="192">
        <f>W849*H849</f>
        <v>0</v>
      </c>
      <c r="Y849" s="193" t="s">
        <v>1</v>
      </c>
      <c r="Z849" s="33"/>
      <c r="AA849" s="33"/>
      <c r="AB849" s="33"/>
      <c r="AC849" s="33"/>
      <c r="AD849" s="33"/>
      <c r="AE849" s="33"/>
      <c r="AR849" s="194" t="s">
        <v>152</v>
      </c>
      <c r="AT849" s="194" t="s">
        <v>140</v>
      </c>
      <c r="AU849" s="194" t="s">
        <v>79</v>
      </c>
      <c r="AY849" s="14" t="s">
        <v>146</v>
      </c>
      <c r="BE849" s="114">
        <f>IF(O849="základní",K849,0)</f>
        <v>0</v>
      </c>
      <c r="BF849" s="114">
        <f>IF(O849="snížená",K849,0)</f>
        <v>0</v>
      </c>
      <c r="BG849" s="114">
        <f>IF(O849="zákl. přenesená",K849,0)</f>
        <v>0</v>
      </c>
      <c r="BH849" s="114">
        <f>IF(O849="sníž. přenesená",K849,0)</f>
        <v>0</v>
      </c>
      <c r="BI849" s="114">
        <f>IF(O849="nulová",K849,0)</f>
        <v>0</v>
      </c>
      <c r="BJ849" s="14" t="s">
        <v>87</v>
      </c>
      <c r="BK849" s="114">
        <f>ROUND(P849*H849,2)</f>
        <v>0</v>
      </c>
      <c r="BL849" s="14" t="s">
        <v>152</v>
      </c>
      <c r="BM849" s="194" t="s">
        <v>1581</v>
      </c>
    </row>
    <row r="850" spans="1:65" s="2" customFormat="1" ht="11.25">
      <c r="A850" s="33"/>
      <c r="B850" s="34"/>
      <c r="C850" s="35"/>
      <c r="D850" s="195" t="s">
        <v>149</v>
      </c>
      <c r="E850" s="35"/>
      <c r="F850" s="196" t="s">
        <v>1580</v>
      </c>
      <c r="G850" s="35"/>
      <c r="H850" s="35"/>
      <c r="I850" s="166"/>
      <c r="J850" s="166"/>
      <c r="K850" s="35"/>
      <c r="L850" s="35"/>
      <c r="M850" s="36"/>
      <c r="N850" s="197"/>
      <c r="O850" s="198"/>
      <c r="P850" s="70"/>
      <c r="Q850" s="70"/>
      <c r="R850" s="70"/>
      <c r="S850" s="70"/>
      <c r="T850" s="70"/>
      <c r="U850" s="70"/>
      <c r="V850" s="70"/>
      <c r="W850" s="70"/>
      <c r="X850" s="70"/>
      <c r="Y850" s="71"/>
      <c r="Z850" s="33"/>
      <c r="AA850" s="33"/>
      <c r="AB850" s="33"/>
      <c r="AC850" s="33"/>
      <c r="AD850" s="33"/>
      <c r="AE850" s="33"/>
      <c r="AT850" s="14" t="s">
        <v>149</v>
      </c>
      <c r="AU850" s="14" t="s">
        <v>79</v>
      </c>
    </row>
    <row r="851" spans="1:65" s="2" customFormat="1" ht="24.2" customHeight="1">
      <c r="A851" s="33"/>
      <c r="B851" s="34"/>
      <c r="C851" s="180" t="s">
        <v>1582</v>
      </c>
      <c r="D851" s="180" t="s">
        <v>140</v>
      </c>
      <c r="E851" s="181" t="s">
        <v>1583</v>
      </c>
      <c r="F851" s="182" t="s">
        <v>1584</v>
      </c>
      <c r="G851" s="183" t="s">
        <v>143</v>
      </c>
      <c r="H851" s="184">
        <v>1</v>
      </c>
      <c r="I851" s="185"/>
      <c r="J851" s="186"/>
      <c r="K851" s="187">
        <f>ROUND(P851*H851,2)</f>
        <v>0</v>
      </c>
      <c r="L851" s="182" t="s">
        <v>144</v>
      </c>
      <c r="M851" s="188"/>
      <c r="N851" s="189" t="s">
        <v>1</v>
      </c>
      <c r="O851" s="190" t="s">
        <v>42</v>
      </c>
      <c r="P851" s="191">
        <f>I851+J851</f>
        <v>0</v>
      </c>
      <c r="Q851" s="191">
        <f>ROUND(I851*H851,2)</f>
        <v>0</v>
      </c>
      <c r="R851" s="191">
        <f>ROUND(J851*H851,2)</f>
        <v>0</v>
      </c>
      <c r="S851" s="70"/>
      <c r="T851" s="192">
        <f>S851*H851</f>
        <v>0</v>
      </c>
      <c r="U851" s="192">
        <v>0</v>
      </c>
      <c r="V851" s="192">
        <f>U851*H851</f>
        <v>0</v>
      </c>
      <c r="W851" s="192">
        <v>0</v>
      </c>
      <c r="X851" s="192">
        <f>W851*H851</f>
        <v>0</v>
      </c>
      <c r="Y851" s="193" t="s">
        <v>1</v>
      </c>
      <c r="Z851" s="33"/>
      <c r="AA851" s="33"/>
      <c r="AB851" s="33"/>
      <c r="AC851" s="33"/>
      <c r="AD851" s="33"/>
      <c r="AE851" s="33"/>
      <c r="AR851" s="194" t="s">
        <v>152</v>
      </c>
      <c r="AT851" s="194" t="s">
        <v>140</v>
      </c>
      <c r="AU851" s="194" t="s">
        <v>79</v>
      </c>
      <c r="AY851" s="14" t="s">
        <v>146</v>
      </c>
      <c r="BE851" s="114">
        <f>IF(O851="základní",K851,0)</f>
        <v>0</v>
      </c>
      <c r="BF851" s="114">
        <f>IF(O851="snížená",K851,0)</f>
        <v>0</v>
      </c>
      <c r="BG851" s="114">
        <f>IF(O851="zákl. přenesená",K851,0)</f>
        <v>0</v>
      </c>
      <c r="BH851" s="114">
        <f>IF(O851="sníž. přenesená",K851,0)</f>
        <v>0</v>
      </c>
      <c r="BI851" s="114">
        <f>IF(O851="nulová",K851,0)</f>
        <v>0</v>
      </c>
      <c r="BJ851" s="14" t="s">
        <v>87</v>
      </c>
      <c r="BK851" s="114">
        <f>ROUND(P851*H851,2)</f>
        <v>0</v>
      </c>
      <c r="BL851" s="14" t="s">
        <v>152</v>
      </c>
      <c r="BM851" s="194" t="s">
        <v>1585</v>
      </c>
    </row>
    <row r="852" spans="1:65" s="2" customFormat="1" ht="11.25">
      <c r="A852" s="33"/>
      <c r="B852" s="34"/>
      <c r="C852" s="35"/>
      <c r="D852" s="195" t="s">
        <v>149</v>
      </c>
      <c r="E852" s="35"/>
      <c r="F852" s="196" t="s">
        <v>1584</v>
      </c>
      <c r="G852" s="35"/>
      <c r="H852" s="35"/>
      <c r="I852" s="166"/>
      <c r="J852" s="166"/>
      <c r="K852" s="35"/>
      <c r="L852" s="35"/>
      <c r="M852" s="36"/>
      <c r="N852" s="197"/>
      <c r="O852" s="198"/>
      <c r="P852" s="70"/>
      <c r="Q852" s="70"/>
      <c r="R852" s="70"/>
      <c r="S852" s="70"/>
      <c r="T852" s="70"/>
      <c r="U852" s="70"/>
      <c r="V852" s="70"/>
      <c r="W852" s="70"/>
      <c r="X852" s="70"/>
      <c r="Y852" s="71"/>
      <c r="Z852" s="33"/>
      <c r="AA852" s="33"/>
      <c r="AB852" s="33"/>
      <c r="AC852" s="33"/>
      <c r="AD852" s="33"/>
      <c r="AE852" s="33"/>
      <c r="AT852" s="14" t="s">
        <v>149</v>
      </c>
      <c r="AU852" s="14" t="s">
        <v>79</v>
      </c>
    </row>
    <row r="853" spans="1:65" s="2" customFormat="1" ht="24.2" customHeight="1">
      <c r="A853" s="33"/>
      <c r="B853" s="34"/>
      <c r="C853" s="180" t="s">
        <v>1586</v>
      </c>
      <c r="D853" s="180" t="s">
        <v>140</v>
      </c>
      <c r="E853" s="181" t="s">
        <v>1587</v>
      </c>
      <c r="F853" s="182" t="s">
        <v>1588</v>
      </c>
      <c r="G853" s="183" t="s">
        <v>143</v>
      </c>
      <c r="H853" s="184">
        <v>1</v>
      </c>
      <c r="I853" s="185"/>
      <c r="J853" s="186"/>
      <c r="K853" s="187">
        <f>ROUND(P853*H853,2)</f>
        <v>0</v>
      </c>
      <c r="L853" s="182" t="s">
        <v>144</v>
      </c>
      <c r="M853" s="188"/>
      <c r="N853" s="189" t="s">
        <v>1</v>
      </c>
      <c r="O853" s="190" t="s">
        <v>42</v>
      </c>
      <c r="P853" s="191">
        <f>I853+J853</f>
        <v>0</v>
      </c>
      <c r="Q853" s="191">
        <f>ROUND(I853*H853,2)</f>
        <v>0</v>
      </c>
      <c r="R853" s="191">
        <f>ROUND(J853*H853,2)</f>
        <v>0</v>
      </c>
      <c r="S853" s="70"/>
      <c r="T853" s="192">
        <f>S853*H853</f>
        <v>0</v>
      </c>
      <c r="U853" s="192">
        <v>0</v>
      </c>
      <c r="V853" s="192">
        <f>U853*H853</f>
        <v>0</v>
      </c>
      <c r="W853" s="192">
        <v>0</v>
      </c>
      <c r="X853" s="192">
        <f>W853*H853</f>
        <v>0</v>
      </c>
      <c r="Y853" s="193" t="s">
        <v>1</v>
      </c>
      <c r="Z853" s="33"/>
      <c r="AA853" s="33"/>
      <c r="AB853" s="33"/>
      <c r="AC853" s="33"/>
      <c r="AD853" s="33"/>
      <c r="AE853" s="33"/>
      <c r="AR853" s="194" t="s">
        <v>152</v>
      </c>
      <c r="AT853" s="194" t="s">
        <v>140</v>
      </c>
      <c r="AU853" s="194" t="s">
        <v>79</v>
      </c>
      <c r="AY853" s="14" t="s">
        <v>146</v>
      </c>
      <c r="BE853" s="114">
        <f>IF(O853="základní",K853,0)</f>
        <v>0</v>
      </c>
      <c r="BF853" s="114">
        <f>IF(O853="snížená",K853,0)</f>
        <v>0</v>
      </c>
      <c r="BG853" s="114">
        <f>IF(O853="zákl. přenesená",K853,0)</f>
        <v>0</v>
      </c>
      <c r="BH853" s="114">
        <f>IF(O853="sníž. přenesená",K853,0)</f>
        <v>0</v>
      </c>
      <c r="BI853" s="114">
        <f>IF(O853="nulová",K853,0)</f>
        <v>0</v>
      </c>
      <c r="BJ853" s="14" t="s">
        <v>87</v>
      </c>
      <c r="BK853" s="114">
        <f>ROUND(P853*H853,2)</f>
        <v>0</v>
      </c>
      <c r="BL853" s="14" t="s">
        <v>152</v>
      </c>
      <c r="BM853" s="194" t="s">
        <v>1589</v>
      </c>
    </row>
    <row r="854" spans="1:65" s="2" customFormat="1" ht="11.25">
      <c r="A854" s="33"/>
      <c r="B854" s="34"/>
      <c r="C854" s="35"/>
      <c r="D854" s="195" t="s">
        <v>149</v>
      </c>
      <c r="E854" s="35"/>
      <c r="F854" s="196" t="s">
        <v>1588</v>
      </c>
      <c r="G854" s="35"/>
      <c r="H854" s="35"/>
      <c r="I854" s="166"/>
      <c r="J854" s="166"/>
      <c r="K854" s="35"/>
      <c r="L854" s="35"/>
      <c r="M854" s="36"/>
      <c r="N854" s="197"/>
      <c r="O854" s="198"/>
      <c r="P854" s="70"/>
      <c r="Q854" s="70"/>
      <c r="R854" s="70"/>
      <c r="S854" s="70"/>
      <c r="T854" s="70"/>
      <c r="U854" s="70"/>
      <c r="V854" s="70"/>
      <c r="W854" s="70"/>
      <c r="X854" s="70"/>
      <c r="Y854" s="71"/>
      <c r="Z854" s="33"/>
      <c r="AA854" s="33"/>
      <c r="AB854" s="33"/>
      <c r="AC854" s="33"/>
      <c r="AD854" s="33"/>
      <c r="AE854" s="33"/>
      <c r="AT854" s="14" t="s">
        <v>149</v>
      </c>
      <c r="AU854" s="14" t="s">
        <v>79</v>
      </c>
    </row>
    <row r="855" spans="1:65" s="2" customFormat="1" ht="24.2" customHeight="1">
      <c r="A855" s="33"/>
      <c r="B855" s="34"/>
      <c r="C855" s="180" t="s">
        <v>1590</v>
      </c>
      <c r="D855" s="180" t="s">
        <v>140</v>
      </c>
      <c r="E855" s="181" t="s">
        <v>1591</v>
      </c>
      <c r="F855" s="182" t="s">
        <v>1592</v>
      </c>
      <c r="G855" s="183" t="s">
        <v>143</v>
      </c>
      <c r="H855" s="184">
        <v>1</v>
      </c>
      <c r="I855" s="185"/>
      <c r="J855" s="186"/>
      <c r="K855" s="187">
        <f>ROUND(P855*H855,2)</f>
        <v>0</v>
      </c>
      <c r="L855" s="182" t="s">
        <v>144</v>
      </c>
      <c r="M855" s="188"/>
      <c r="N855" s="189" t="s">
        <v>1</v>
      </c>
      <c r="O855" s="190" t="s">
        <v>42</v>
      </c>
      <c r="P855" s="191">
        <f>I855+J855</f>
        <v>0</v>
      </c>
      <c r="Q855" s="191">
        <f>ROUND(I855*H855,2)</f>
        <v>0</v>
      </c>
      <c r="R855" s="191">
        <f>ROUND(J855*H855,2)</f>
        <v>0</v>
      </c>
      <c r="S855" s="70"/>
      <c r="T855" s="192">
        <f>S855*H855</f>
        <v>0</v>
      </c>
      <c r="U855" s="192">
        <v>0</v>
      </c>
      <c r="V855" s="192">
        <f>U855*H855</f>
        <v>0</v>
      </c>
      <c r="W855" s="192">
        <v>0</v>
      </c>
      <c r="X855" s="192">
        <f>W855*H855</f>
        <v>0</v>
      </c>
      <c r="Y855" s="193" t="s">
        <v>1</v>
      </c>
      <c r="Z855" s="33"/>
      <c r="AA855" s="33"/>
      <c r="AB855" s="33"/>
      <c r="AC855" s="33"/>
      <c r="AD855" s="33"/>
      <c r="AE855" s="33"/>
      <c r="AR855" s="194" t="s">
        <v>152</v>
      </c>
      <c r="AT855" s="194" t="s">
        <v>140</v>
      </c>
      <c r="AU855" s="194" t="s">
        <v>79</v>
      </c>
      <c r="AY855" s="14" t="s">
        <v>146</v>
      </c>
      <c r="BE855" s="114">
        <f>IF(O855="základní",K855,0)</f>
        <v>0</v>
      </c>
      <c r="BF855" s="114">
        <f>IF(O855="snížená",K855,0)</f>
        <v>0</v>
      </c>
      <c r="BG855" s="114">
        <f>IF(O855="zákl. přenesená",K855,0)</f>
        <v>0</v>
      </c>
      <c r="BH855" s="114">
        <f>IF(O855="sníž. přenesená",K855,0)</f>
        <v>0</v>
      </c>
      <c r="BI855" s="114">
        <f>IF(O855="nulová",K855,0)</f>
        <v>0</v>
      </c>
      <c r="BJ855" s="14" t="s">
        <v>87</v>
      </c>
      <c r="BK855" s="114">
        <f>ROUND(P855*H855,2)</f>
        <v>0</v>
      </c>
      <c r="BL855" s="14" t="s">
        <v>152</v>
      </c>
      <c r="BM855" s="194" t="s">
        <v>1593</v>
      </c>
    </row>
    <row r="856" spans="1:65" s="2" customFormat="1" ht="11.25">
      <c r="A856" s="33"/>
      <c r="B856" s="34"/>
      <c r="C856" s="35"/>
      <c r="D856" s="195" t="s">
        <v>149</v>
      </c>
      <c r="E856" s="35"/>
      <c r="F856" s="196" t="s">
        <v>1592</v>
      </c>
      <c r="G856" s="35"/>
      <c r="H856" s="35"/>
      <c r="I856" s="166"/>
      <c r="J856" s="166"/>
      <c r="K856" s="35"/>
      <c r="L856" s="35"/>
      <c r="M856" s="36"/>
      <c r="N856" s="197"/>
      <c r="O856" s="198"/>
      <c r="P856" s="70"/>
      <c r="Q856" s="70"/>
      <c r="R856" s="70"/>
      <c r="S856" s="70"/>
      <c r="T856" s="70"/>
      <c r="U856" s="70"/>
      <c r="V856" s="70"/>
      <c r="W856" s="70"/>
      <c r="X856" s="70"/>
      <c r="Y856" s="71"/>
      <c r="Z856" s="33"/>
      <c r="AA856" s="33"/>
      <c r="AB856" s="33"/>
      <c r="AC856" s="33"/>
      <c r="AD856" s="33"/>
      <c r="AE856" s="33"/>
      <c r="AT856" s="14" t="s">
        <v>149</v>
      </c>
      <c r="AU856" s="14" t="s">
        <v>79</v>
      </c>
    </row>
    <row r="857" spans="1:65" s="2" customFormat="1" ht="24.2" customHeight="1">
      <c r="A857" s="33"/>
      <c r="B857" s="34"/>
      <c r="C857" s="180" t="s">
        <v>152</v>
      </c>
      <c r="D857" s="180" t="s">
        <v>140</v>
      </c>
      <c r="E857" s="181" t="s">
        <v>1594</v>
      </c>
      <c r="F857" s="182" t="s">
        <v>1595</v>
      </c>
      <c r="G857" s="183" t="s">
        <v>143</v>
      </c>
      <c r="H857" s="184">
        <v>1</v>
      </c>
      <c r="I857" s="185"/>
      <c r="J857" s="186"/>
      <c r="K857" s="187">
        <f>ROUND(P857*H857,2)</f>
        <v>0</v>
      </c>
      <c r="L857" s="182" t="s">
        <v>144</v>
      </c>
      <c r="M857" s="188"/>
      <c r="N857" s="189" t="s">
        <v>1</v>
      </c>
      <c r="O857" s="190" t="s">
        <v>42</v>
      </c>
      <c r="P857" s="191">
        <f>I857+J857</f>
        <v>0</v>
      </c>
      <c r="Q857" s="191">
        <f>ROUND(I857*H857,2)</f>
        <v>0</v>
      </c>
      <c r="R857" s="191">
        <f>ROUND(J857*H857,2)</f>
        <v>0</v>
      </c>
      <c r="S857" s="70"/>
      <c r="T857" s="192">
        <f>S857*H857</f>
        <v>0</v>
      </c>
      <c r="U857" s="192">
        <v>0</v>
      </c>
      <c r="V857" s="192">
        <f>U857*H857</f>
        <v>0</v>
      </c>
      <c r="W857" s="192">
        <v>0</v>
      </c>
      <c r="X857" s="192">
        <f>W857*H857</f>
        <v>0</v>
      </c>
      <c r="Y857" s="193" t="s">
        <v>1</v>
      </c>
      <c r="Z857" s="33"/>
      <c r="AA857" s="33"/>
      <c r="AB857" s="33"/>
      <c r="AC857" s="33"/>
      <c r="AD857" s="33"/>
      <c r="AE857" s="33"/>
      <c r="AR857" s="194" t="s">
        <v>152</v>
      </c>
      <c r="AT857" s="194" t="s">
        <v>140</v>
      </c>
      <c r="AU857" s="194" t="s">
        <v>79</v>
      </c>
      <c r="AY857" s="14" t="s">
        <v>146</v>
      </c>
      <c r="BE857" s="114">
        <f>IF(O857="základní",K857,0)</f>
        <v>0</v>
      </c>
      <c r="BF857" s="114">
        <f>IF(O857="snížená",K857,0)</f>
        <v>0</v>
      </c>
      <c r="BG857" s="114">
        <f>IF(O857="zákl. přenesená",K857,0)</f>
        <v>0</v>
      </c>
      <c r="BH857" s="114">
        <f>IF(O857="sníž. přenesená",K857,0)</f>
        <v>0</v>
      </c>
      <c r="BI857" s="114">
        <f>IF(O857="nulová",K857,0)</f>
        <v>0</v>
      </c>
      <c r="BJ857" s="14" t="s">
        <v>87</v>
      </c>
      <c r="BK857" s="114">
        <f>ROUND(P857*H857,2)</f>
        <v>0</v>
      </c>
      <c r="BL857" s="14" t="s">
        <v>152</v>
      </c>
      <c r="BM857" s="194" t="s">
        <v>1596</v>
      </c>
    </row>
    <row r="858" spans="1:65" s="2" customFormat="1" ht="11.25">
      <c r="A858" s="33"/>
      <c r="B858" s="34"/>
      <c r="C858" s="35"/>
      <c r="D858" s="195" t="s">
        <v>149</v>
      </c>
      <c r="E858" s="35"/>
      <c r="F858" s="196" t="s">
        <v>1595</v>
      </c>
      <c r="G858" s="35"/>
      <c r="H858" s="35"/>
      <c r="I858" s="166"/>
      <c r="J858" s="166"/>
      <c r="K858" s="35"/>
      <c r="L858" s="35"/>
      <c r="M858" s="36"/>
      <c r="N858" s="197"/>
      <c r="O858" s="198"/>
      <c r="P858" s="70"/>
      <c r="Q858" s="70"/>
      <c r="R858" s="70"/>
      <c r="S858" s="70"/>
      <c r="T858" s="70"/>
      <c r="U858" s="70"/>
      <c r="V858" s="70"/>
      <c r="W858" s="70"/>
      <c r="X858" s="70"/>
      <c r="Y858" s="71"/>
      <c r="Z858" s="33"/>
      <c r="AA858" s="33"/>
      <c r="AB858" s="33"/>
      <c r="AC858" s="33"/>
      <c r="AD858" s="33"/>
      <c r="AE858" s="33"/>
      <c r="AT858" s="14" t="s">
        <v>149</v>
      </c>
      <c r="AU858" s="14" t="s">
        <v>79</v>
      </c>
    </row>
    <row r="859" spans="1:65" s="2" customFormat="1" ht="24.2" customHeight="1">
      <c r="A859" s="33"/>
      <c r="B859" s="34"/>
      <c r="C859" s="180" t="s">
        <v>1597</v>
      </c>
      <c r="D859" s="180" t="s">
        <v>140</v>
      </c>
      <c r="E859" s="181" t="s">
        <v>1598</v>
      </c>
      <c r="F859" s="182" t="s">
        <v>1599</v>
      </c>
      <c r="G859" s="183" t="s">
        <v>143</v>
      </c>
      <c r="H859" s="184">
        <v>1</v>
      </c>
      <c r="I859" s="185"/>
      <c r="J859" s="186"/>
      <c r="K859" s="187">
        <f>ROUND(P859*H859,2)</f>
        <v>0</v>
      </c>
      <c r="L859" s="182" t="s">
        <v>144</v>
      </c>
      <c r="M859" s="188"/>
      <c r="N859" s="189" t="s">
        <v>1</v>
      </c>
      <c r="O859" s="190" t="s">
        <v>42</v>
      </c>
      <c r="P859" s="191">
        <f>I859+J859</f>
        <v>0</v>
      </c>
      <c r="Q859" s="191">
        <f>ROUND(I859*H859,2)</f>
        <v>0</v>
      </c>
      <c r="R859" s="191">
        <f>ROUND(J859*H859,2)</f>
        <v>0</v>
      </c>
      <c r="S859" s="70"/>
      <c r="T859" s="192">
        <f>S859*H859</f>
        <v>0</v>
      </c>
      <c r="U859" s="192">
        <v>0</v>
      </c>
      <c r="V859" s="192">
        <f>U859*H859</f>
        <v>0</v>
      </c>
      <c r="W859" s="192">
        <v>0</v>
      </c>
      <c r="X859" s="192">
        <f>W859*H859</f>
        <v>0</v>
      </c>
      <c r="Y859" s="193" t="s">
        <v>1</v>
      </c>
      <c r="Z859" s="33"/>
      <c r="AA859" s="33"/>
      <c r="AB859" s="33"/>
      <c r="AC859" s="33"/>
      <c r="AD859" s="33"/>
      <c r="AE859" s="33"/>
      <c r="AR859" s="194" t="s">
        <v>152</v>
      </c>
      <c r="AT859" s="194" t="s">
        <v>140</v>
      </c>
      <c r="AU859" s="194" t="s">
        <v>79</v>
      </c>
      <c r="AY859" s="14" t="s">
        <v>146</v>
      </c>
      <c r="BE859" s="114">
        <f>IF(O859="základní",K859,0)</f>
        <v>0</v>
      </c>
      <c r="BF859" s="114">
        <f>IF(O859="snížená",K859,0)</f>
        <v>0</v>
      </c>
      <c r="BG859" s="114">
        <f>IF(O859="zákl. přenesená",K859,0)</f>
        <v>0</v>
      </c>
      <c r="BH859" s="114">
        <f>IF(O859="sníž. přenesená",K859,0)</f>
        <v>0</v>
      </c>
      <c r="BI859" s="114">
        <f>IF(O859="nulová",K859,0)</f>
        <v>0</v>
      </c>
      <c r="BJ859" s="14" t="s">
        <v>87</v>
      </c>
      <c r="BK859" s="114">
        <f>ROUND(P859*H859,2)</f>
        <v>0</v>
      </c>
      <c r="BL859" s="14" t="s">
        <v>152</v>
      </c>
      <c r="BM859" s="194" t="s">
        <v>1600</v>
      </c>
    </row>
    <row r="860" spans="1:65" s="2" customFormat="1" ht="11.25">
      <c r="A860" s="33"/>
      <c r="B860" s="34"/>
      <c r="C860" s="35"/>
      <c r="D860" s="195" t="s">
        <v>149</v>
      </c>
      <c r="E860" s="35"/>
      <c r="F860" s="196" t="s">
        <v>1599</v>
      </c>
      <c r="G860" s="35"/>
      <c r="H860" s="35"/>
      <c r="I860" s="166"/>
      <c r="J860" s="166"/>
      <c r="K860" s="35"/>
      <c r="L860" s="35"/>
      <c r="M860" s="36"/>
      <c r="N860" s="197"/>
      <c r="O860" s="198"/>
      <c r="P860" s="70"/>
      <c r="Q860" s="70"/>
      <c r="R860" s="70"/>
      <c r="S860" s="70"/>
      <c r="T860" s="70"/>
      <c r="U860" s="70"/>
      <c r="V860" s="70"/>
      <c r="W860" s="70"/>
      <c r="X860" s="70"/>
      <c r="Y860" s="71"/>
      <c r="Z860" s="33"/>
      <c r="AA860" s="33"/>
      <c r="AB860" s="33"/>
      <c r="AC860" s="33"/>
      <c r="AD860" s="33"/>
      <c r="AE860" s="33"/>
      <c r="AT860" s="14" t="s">
        <v>149</v>
      </c>
      <c r="AU860" s="14" t="s">
        <v>79</v>
      </c>
    </row>
    <row r="861" spans="1:65" s="2" customFormat="1" ht="24.2" customHeight="1">
      <c r="A861" s="33"/>
      <c r="B861" s="34"/>
      <c r="C861" s="180" t="s">
        <v>1601</v>
      </c>
      <c r="D861" s="180" t="s">
        <v>140</v>
      </c>
      <c r="E861" s="181" t="s">
        <v>1602</v>
      </c>
      <c r="F861" s="182" t="s">
        <v>1603</v>
      </c>
      <c r="G861" s="183" t="s">
        <v>143</v>
      </c>
      <c r="H861" s="184">
        <v>1</v>
      </c>
      <c r="I861" s="185"/>
      <c r="J861" s="186"/>
      <c r="K861" s="187">
        <f>ROUND(P861*H861,2)</f>
        <v>0</v>
      </c>
      <c r="L861" s="182" t="s">
        <v>144</v>
      </c>
      <c r="M861" s="188"/>
      <c r="N861" s="189" t="s">
        <v>1</v>
      </c>
      <c r="O861" s="190" t="s">
        <v>42</v>
      </c>
      <c r="P861" s="191">
        <f>I861+J861</f>
        <v>0</v>
      </c>
      <c r="Q861" s="191">
        <f>ROUND(I861*H861,2)</f>
        <v>0</v>
      </c>
      <c r="R861" s="191">
        <f>ROUND(J861*H861,2)</f>
        <v>0</v>
      </c>
      <c r="S861" s="70"/>
      <c r="T861" s="192">
        <f>S861*H861</f>
        <v>0</v>
      </c>
      <c r="U861" s="192">
        <v>0</v>
      </c>
      <c r="V861" s="192">
        <f>U861*H861</f>
        <v>0</v>
      </c>
      <c r="W861" s="192">
        <v>0</v>
      </c>
      <c r="X861" s="192">
        <f>W861*H861</f>
        <v>0</v>
      </c>
      <c r="Y861" s="193" t="s">
        <v>1</v>
      </c>
      <c r="Z861" s="33"/>
      <c r="AA861" s="33"/>
      <c r="AB861" s="33"/>
      <c r="AC861" s="33"/>
      <c r="AD861" s="33"/>
      <c r="AE861" s="33"/>
      <c r="AR861" s="194" t="s">
        <v>152</v>
      </c>
      <c r="AT861" s="194" t="s">
        <v>140</v>
      </c>
      <c r="AU861" s="194" t="s">
        <v>79</v>
      </c>
      <c r="AY861" s="14" t="s">
        <v>146</v>
      </c>
      <c r="BE861" s="114">
        <f>IF(O861="základní",K861,0)</f>
        <v>0</v>
      </c>
      <c r="BF861" s="114">
        <f>IF(O861="snížená",K861,0)</f>
        <v>0</v>
      </c>
      <c r="BG861" s="114">
        <f>IF(O861="zákl. přenesená",K861,0)</f>
        <v>0</v>
      </c>
      <c r="BH861" s="114">
        <f>IF(O861="sníž. přenesená",K861,0)</f>
        <v>0</v>
      </c>
      <c r="BI861" s="114">
        <f>IF(O861="nulová",K861,0)</f>
        <v>0</v>
      </c>
      <c r="BJ861" s="14" t="s">
        <v>87</v>
      </c>
      <c r="BK861" s="114">
        <f>ROUND(P861*H861,2)</f>
        <v>0</v>
      </c>
      <c r="BL861" s="14" t="s">
        <v>152</v>
      </c>
      <c r="BM861" s="194" t="s">
        <v>1604</v>
      </c>
    </row>
    <row r="862" spans="1:65" s="2" customFormat="1" ht="11.25">
      <c r="A862" s="33"/>
      <c r="B862" s="34"/>
      <c r="C862" s="35"/>
      <c r="D862" s="195" t="s">
        <v>149</v>
      </c>
      <c r="E862" s="35"/>
      <c r="F862" s="196" t="s">
        <v>1603</v>
      </c>
      <c r="G862" s="35"/>
      <c r="H862" s="35"/>
      <c r="I862" s="166"/>
      <c r="J862" s="166"/>
      <c r="K862" s="35"/>
      <c r="L862" s="35"/>
      <c r="M862" s="36"/>
      <c r="N862" s="197"/>
      <c r="O862" s="198"/>
      <c r="P862" s="70"/>
      <c r="Q862" s="70"/>
      <c r="R862" s="70"/>
      <c r="S862" s="70"/>
      <c r="T862" s="70"/>
      <c r="U862" s="70"/>
      <c r="V862" s="70"/>
      <c r="W862" s="70"/>
      <c r="X862" s="70"/>
      <c r="Y862" s="71"/>
      <c r="Z862" s="33"/>
      <c r="AA862" s="33"/>
      <c r="AB862" s="33"/>
      <c r="AC862" s="33"/>
      <c r="AD862" s="33"/>
      <c r="AE862" s="33"/>
      <c r="AT862" s="14" t="s">
        <v>149</v>
      </c>
      <c r="AU862" s="14" t="s">
        <v>79</v>
      </c>
    </row>
    <row r="863" spans="1:65" s="2" customFormat="1" ht="24.2" customHeight="1">
      <c r="A863" s="33"/>
      <c r="B863" s="34"/>
      <c r="C863" s="180" t="s">
        <v>1605</v>
      </c>
      <c r="D863" s="180" t="s">
        <v>140</v>
      </c>
      <c r="E863" s="181" t="s">
        <v>1606</v>
      </c>
      <c r="F863" s="182" t="s">
        <v>1607</v>
      </c>
      <c r="G863" s="183" t="s">
        <v>143</v>
      </c>
      <c r="H863" s="184">
        <v>1</v>
      </c>
      <c r="I863" s="185"/>
      <c r="J863" s="186"/>
      <c r="K863" s="187">
        <f>ROUND(P863*H863,2)</f>
        <v>0</v>
      </c>
      <c r="L863" s="182" t="s">
        <v>144</v>
      </c>
      <c r="M863" s="188"/>
      <c r="N863" s="189" t="s">
        <v>1</v>
      </c>
      <c r="O863" s="190" t="s">
        <v>42</v>
      </c>
      <c r="P863" s="191">
        <f>I863+J863</f>
        <v>0</v>
      </c>
      <c r="Q863" s="191">
        <f>ROUND(I863*H863,2)</f>
        <v>0</v>
      </c>
      <c r="R863" s="191">
        <f>ROUND(J863*H863,2)</f>
        <v>0</v>
      </c>
      <c r="S863" s="70"/>
      <c r="T863" s="192">
        <f>S863*H863</f>
        <v>0</v>
      </c>
      <c r="U863" s="192">
        <v>0</v>
      </c>
      <c r="V863" s="192">
        <f>U863*H863</f>
        <v>0</v>
      </c>
      <c r="W863" s="192">
        <v>0</v>
      </c>
      <c r="X863" s="192">
        <f>W863*H863</f>
        <v>0</v>
      </c>
      <c r="Y863" s="193" t="s">
        <v>1</v>
      </c>
      <c r="Z863" s="33"/>
      <c r="AA863" s="33"/>
      <c r="AB863" s="33"/>
      <c r="AC863" s="33"/>
      <c r="AD863" s="33"/>
      <c r="AE863" s="33"/>
      <c r="AR863" s="194" t="s">
        <v>152</v>
      </c>
      <c r="AT863" s="194" t="s">
        <v>140</v>
      </c>
      <c r="AU863" s="194" t="s">
        <v>79</v>
      </c>
      <c r="AY863" s="14" t="s">
        <v>146</v>
      </c>
      <c r="BE863" s="114">
        <f>IF(O863="základní",K863,0)</f>
        <v>0</v>
      </c>
      <c r="BF863" s="114">
        <f>IF(O863="snížená",K863,0)</f>
        <v>0</v>
      </c>
      <c r="BG863" s="114">
        <f>IF(O863="zákl. přenesená",K863,0)</f>
        <v>0</v>
      </c>
      <c r="BH863" s="114">
        <f>IF(O863="sníž. přenesená",K863,0)</f>
        <v>0</v>
      </c>
      <c r="BI863" s="114">
        <f>IF(O863="nulová",K863,0)</f>
        <v>0</v>
      </c>
      <c r="BJ863" s="14" t="s">
        <v>87</v>
      </c>
      <c r="BK863" s="114">
        <f>ROUND(P863*H863,2)</f>
        <v>0</v>
      </c>
      <c r="BL863" s="14" t="s">
        <v>152</v>
      </c>
      <c r="BM863" s="194" t="s">
        <v>1608</v>
      </c>
    </row>
    <row r="864" spans="1:65" s="2" customFormat="1" ht="11.25">
      <c r="A864" s="33"/>
      <c r="B864" s="34"/>
      <c r="C864" s="35"/>
      <c r="D864" s="195" t="s">
        <v>149</v>
      </c>
      <c r="E864" s="35"/>
      <c r="F864" s="196" t="s">
        <v>1607</v>
      </c>
      <c r="G864" s="35"/>
      <c r="H864" s="35"/>
      <c r="I864" s="166"/>
      <c r="J864" s="166"/>
      <c r="K864" s="35"/>
      <c r="L864" s="35"/>
      <c r="M864" s="36"/>
      <c r="N864" s="197"/>
      <c r="O864" s="198"/>
      <c r="P864" s="70"/>
      <c r="Q864" s="70"/>
      <c r="R864" s="70"/>
      <c r="S864" s="70"/>
      <c r="T864" s="70"/>
      <c r="U864" s="70"/>
      <c r="V864" s="70"/>
      <c r="W864" s="70"/>
      <c r="X864" s="70"/>
      <c r="Y864" s="71"/>
      <c r="Z864" s="33"/>
      <c r="AA864" s="33"/>
      <c r="AB864" s="33"/>
      <c r="AC864" s="33"/>
      <c r="AD864" s="33"/>
      <c r="AE864" s="33"/>
      <c r="AT864" s="14" t="s">
        <v>149</v>
      </c>
      <c r="AU864" s="14" t="s">
        <v>79</v>
      </c>
    </row>
    <row r="865" spans="1:65" s="2" customFormat="1" ht="24.2" customHeight="1">
      <c r="A865" s="33"/>
      <c r="B865" s="34"/>
      <c r="C865" s="180" t="s">
        <v>1609</v>
      </c>
      <c r="D865" s="180" t="s">
        <v>140</v>
      </c>
      <c r="E865" s="181" t="s">
        <v>1610</v>
      </c>
      <c r="F865" s="182" t="s">
        <v>1611</v>
      </c>
      <c r="G865" s="183" t="s">
        <v>143</v>
      </c>
      <c r="H865" s="184">
        <v>1</v>
      </c>
      <c r="I865" s="185"/>
      <c r="J865" s="186"/>
      <c r="K865" s="187">
        <f>ROUND(P865*H865,2)</f>
        <v>0</v>
      </c>
      <c r="L865" s="182" t="s">
        <v>144</v>
      </c>
      <c r="M865" s="188"/>
      <c r="N865" s="189" t="s">
        <v>1</v>
      </c>
      <c r="O865" s="190" t="s">
        <v>42</v>
      </c>
      <c r="P865" s="191">
        <f>I865+J865</f>
        <v>0</v>
      </c>
      <c r="Q865" s="191">
        <f>ROUND(I865*H865,2)</f>
        <v>0</v>
      </c>
      <c r="R865" s="191">
        <f>ROUND(J865*H865,2)</f>
        <v>0</v>
      </c>
      <c r="S865" s="70"/>
      <c r="T865" s="192">
        <f>S865*H865</f>
        <v>0</v>
      </c>
      <c r="U865" s="192">
        <v>0</v>
      </c>
      <c r="V865" s="192">
        <f>U865*H865</f>
        <v>0</v>
      </c>
      <c r="W865" s="192">
        <v>0</v>
      </c>
      <c r="X865" s="192">
        <f>W865*H865</f>
        <v>0</v>
      </c>
      <c r="Y865" s="193" t="s">
        <v>1</v>
      </c>
      <c r="Z865" s="33"/>
      <c r="AA865" s="33"/>
      <c r="AB865" s="33"/>
      <c r="AC865" s="33"/>
      <c r="AD865" s="33"/>
      <c r="AE865" s="33"/>
      <c r="AR865" s="194" t="s">
        <v>152</v>
      </c>
      <c r="AT865" s="194" t="s">
        <v>140</v>
      </c>
      <c r="AU865" s="194" t="s">
        <v>79</v>
      </c>
      <c r="AY865" s="14" t="s">
        <v>146</v>
      </c>
      <c r="BE865" s="114">
        <f>IF(O865="základní",K865,0)</f>
        <v>0</v>
      </c>
      <c r="BF865" s="114">
        <f>IF(O865="snížená",K865,0)</f>
        <v>0</v>
      </c>
      <c r="BG865" s="114">
        <f>IF(O865="zákl. přenesená",K865,0)</f>
        <v>0</v>
      </c>
      <c r="BH865" s="114">
        <f>IF(O865="sníž. přenesená",K865,0)</f>
        <v>0</v>
      </c>
      <c r="BI865" s="114">
        <f>IF(O865="nulová",K865,0)</f>
        <v>0</v>
      </c>
      <c r="BJ865" s="14" t="s">
        <v>87</v>
      </c>
      <c r="BK865" s="114">
        <f>ROUND(P865*H865,2)</f>
        <v>0</v>
      </c>
      <c r="BL865" s="14" t="s">
        <v>152</v>
      </c>
      <c r="BM865" s="194" t="s">
        <v>1612</v>
      </c>
    </row>
    <row r="866" spans="1:65" s="2" customFormat="1" ht="11.25">
      <c r="A866" s="33"/>
      <c r="B866" s="34"/>
      <c r="C866" s="35"/>
      <c r="D866" s="195" t="s">
        <v>149</v>
      </c>
      <c r="E866" s="35"/>
      <c r="F866" s="196" t="s">
        <v>1611</v>
      </c>
      <c r="G866" s="35"/>
      <c r="H866" s="35"/>
      <c r="I866" s="166"/>
      <c r="J866" s="166"/>
      <c r="K866" s="35"/>
      <c r="L866" s="35"/>
      <c r="M866" s="36"/>
      <c r="N866" s="197"/>
      <c r="O866" s="198"/>
      <c r="P866" s="70"/>
      <c r="Q866" s="70"/>
      <c r="R866" s="70"/>
      <c r="S866" s="70"/>
      <c r="T866" s="70"/>
      <c r="U866" s="70"/>
      <c r="V866" s="70"/>
      <c r="W866" s="70"/>
      <c r="X866" s="70"/>
      <c r="Y866" s="71"/>
      <c r="Z866" s="33"/>
      <c r="AA866" s="33"/>
      <c r="AB866" s="33"/>
      <c r="AC866" s="33"/>
      <c r="AD866" s="33"/>
      <c r="AE866" s="33"/>
      <c r="AT866" s="14" t="s">
        <v>149</v>
      </c>
      <c r="AU866" s="14" t="s">
        <v>79</v>
      </c>
    </row>
    <row r="867" spans="1:65" s="2" customFormat="1" ht="24.2" customHeight="1">
      <c r="A867" s="33"/>
      <c r="B867" s="34"/>
      <c r="C867" s="180" t="s">
        <v>1613</v>
      </c>
      <c r="D867" s="180" t="s">
        <v>140</v>
      </c>
      <c r="E867" s="181" t="s">
        <v>1614</v>
      </c>
      <c r="F867" s="182" t="s">
        <v>1615</v>
      </c>
      <c r="G867" s="183" t="s">
        <v>143</v>
      </c>
      <c r="H867" s="184">
        <v>1</v>
      </c>
      <c r="I867" s="185"/>
      <c r="J867" s="186"/>
      <c r="K867" s="187">
        <f>ROUND(P867*H867,2)</f>
        <v>0</v>
      </c>
      <c r="L867" s="182" t="s">
        <v>144</v>
      </c>
      <c r="M867" s="188"/>
      <c r="N867" s="189" t="s">
        <v>1</v>
      </c>
      <c r="O867" s="190" t="s">
        <v>42</v>
      </c>
      <c r="P867" s="191">
        <f>I867+J867</f>
        <v>0</v>
      </c>
      <c r="Q867" s="191">
        <f>ROUND(I867*H867,2)</f>
        <v>0</v>
      </c>
      <c r="R867" s="191">
        <f>ROUND(J867*H867,2)</f>
        <v>0</v>
      </c>
      <c r="S867" s="70"/>
      <c r="T867" s="192">
        <f>S867*H867</f>
        <v>0</v>
      </c>
      <c r="U867" s="192">
        <v>0</v>
      </c>
      <c r="V867" s="192">
        <f>U867*H867</f>
        <v>0</v>
      </c>
      <c r="W867" s="192">
        <v>0</v>
      </c>
      <c r="X867" s="192">
        <f>W867*H867</f>
        <v>0</v>
      </c>
      <c r="Y867" s="193" t="s">
        <v>1</v>
      </c>
      <c r="Z867" s="33"/>
      <c r="AA867" s="33"/>
      <c r="AB867" s="33"/>
      <c r="AC867" s="33"/>
      <c r="AD867" s="33"/>
      <c r="AE867" s="33"/>
      <c r="AR867" s="194" t="s">
        <v>152</v>
      </c>
      <c r="AT867" s="194" t="s">
        <v>140</v>
      </c>
      <c r="AU867" s="194" t="s">
        <v>79</v>
      </c>
      <c r="AY867" s="14" t="s">
        <v>146</v>
      </c>
      <c r="BE867" s="114">
        <f>IF(O867="základní",K867,0)</f>
        <v>0</v>
      </c>
      <c r="BF867" s="114">
        <f>IF(O867="snížená",K867,0)</f>
        <v>0</v>
      </c>
      <c r="BG867" s="114">
        <f>IF(O867="zákl. přenesená",K867,0)</f>
        <v>0</v>
      </c>
      <c r="BH867" s="114">
        <f>IF(O867="sníž. přenesená",K867,0)</f>
        <v>0</v>
      </c>
      <c r="BI867" s="114">
        <f>IF(O867="nulová",K867,0)</f>
        <v>0</v>
      </c>
      <c r="BJ867" s="14" t="s">
        <v>87</v>
      </c>
      <c r="BK867" s="114">
        <f>ROUND(P867*H867,2)</f>
        <v>0</v>
      </c>
      <c r="BL867" s="14" t="s">
        <v>152</v>
      </c>
      <c r="BM867" s="194" t="s">
        <v>1616</v>
      </c>
    </row>
    <row r="868" spans="1:65" s="2" customFormat="1" ht="11.25">
      <c r="A868" s="33"/>
      <c r="B868" s="34"/>
      <c r="C868" s="35"/>
      <c r="D868" s="195" t="s">
        <v>149</v>
      </c>
      <c r="E868" s="35"/>
      <c r="F868" s="196" t="s">
        <v>1615</v>
      </c>
      <c r="G868" s="35"/>
      <c r="H868" s="35"/>
      <c r="I868" s="166"/>
      <c r="J868" s="166"/>
      <c r="K868" s="35"/>
      <c r="L868" s="35"/>
      <c r="M868" s="36"/>
      <c r="N868" s="197"/>
      <c r="O868" s="198"/>
      <c r="P868" s="70"/>
      <c r="Q868" s="70"/>
      <c r="R868" s="70"/>
      <c r="S868" s="70"/>
      <c r="T868" s="70"/>
      <c r="U868" s="70"/>
      <c r="V868" s="70"/>
      <c r="W868" s="70"/>
      <c r="X868" s="70"/>
      <c r="Y868" s="71"/>
      <c r="Z868" s="33"/>
      <c r="AA868" s="33"/>
      <c r="AB868" s="33"/>
      <c r="AC868" s="33"/>
      <c r="AD868" s="33"/>
      <c r="AE868" s="33"/>
      <c r="AT868" s="14" t="s">
        <v>149</v>
      </c>
      <c r="AU868" s="14" t="s">
        <v>79</v>
      </c>
    </row>
    <row r="869" spans="1:65" s="2" customFormat="1" ht="24.2" customHeight="1">
      <c r="A869" s="33"/>
      <c r="B869" s="34"/>
      <c r="C869" s="180" t="s">
        <v>1617</v>
      </c>
      <c r="D869" s="180" t="s">
        <v>140</v>
      </c>
      <c r="E869" s="181" t="s">
        <v>1618</v>
      </c>
      <c r="F869" s="182" t="s">
        <v>1619</v>
      </c>
      <c r="G869" s="183" t="s">
        <v>143</v>
      </c>
      <c r="H869" s="184">
        <v>1</v>
      </c>
      <c r="I869" s="185"/>
      <c r="J869" s="186"/>
      <c r="K869" s="187">
        <f>ROUND(P869*H869,2)</f>
        <v>0</v>
      </c>
      <c r="L869" s="182" t="s">
        <v>144</v>
      </c>
      <c r="M869" s="188"/>
      <c r="N869" s="189" t="s">
        <v>1</v>
      </c>
      <c r="O869" s="190" t="s">
        <v>42</v>
      </c>
      <c r="P869" s="191">
        <f>I869+J869</f>
        <v>0</v>
      </c>
      <c r="Q869" s="191">
        <f>ROUND(I869*H869,2)</f>
        <v>0</v>
      </c>
      <c r="R869" s="191">
        <f>ROUND(J869*H869,2)</f>
        <v>0</v>
      </c>
      <c r="S869" s="70"/>
      <c r="T869" s="192">
        <f>S869*H869</f>
        <v>0</v>
      </c>
      <c r="U869" s="192">
        <v>0</v>
      </c>
      <c r="V869" s="192">
        <f>U869*H869</f>
        <v>0</v>
      </c>
      <c r="W869" s="192">
        <v>0</v>
      </c>
      <c r="X869" s="192">
        <f>W869*H869</f>
        <v>0</v>
      </c>
      <c r="Y869" s="193" t="s">
        <v>1</v>
      </c>
      <c r="Z869" s="33"/>
      <c r="AA869" s="33"/>
      <c r="AB869" s="33"/>
      <c r="AC869" s="33"/>
      <c r="AD869" s="33"/>
      <c r="AE869" s="33"/>
      <c r="AR869" s="194" t="s">
        <v>152</v>
      </c>
      <c r="AT869" s="194" t="s">
        <v>140</v>
      </c>
      <c r="AU869" s="194" t="s">
        <v>79</v>
      </c>
      <c r="AY869" s="14" t="s">
        <v>146</v>
      </c>
      <c r="BE869" s="114">
        <f>IF(O869="základní",K869,0)</f>
        <v>0</v>
      </c>
      <c r="BF869" s="114">
        <f>IF(O869="snížená",K869,0)</f>
        <v>0</v>
      </c>
      <c r="BG869" s="114">
        <f>IF(O869="zákl. přenesená",K869,0)</f>
        <v>0</v>
      </c>
      <c r="BH869" s="114">
        <f>IF(O869="sníž. přenesená",K869,0)</f>
        <v>0</v>
      </c>
      <c r="BI869" s="114">
        <f>IF(O869="nulová",K869,0)</f>
        <v>0</v>
      </c>
      <c r="BJ869" s="14" t="s">
        <v>87</v>
      </c>
      <c r="BK869" s="114">
        <f>ROUND(P869*H869,2)</f>
        <v>0</v>
      </c>
      <c r="BL869" s="14" t="s">
        <v>152</v>
      </c>
      <c r="BM869" s="194" t="s">
        <v>1620</v>
      </c>
    </row>
    <row r="870" spans="1:65" s="2" customFormat="1" ht="11.25">
      <c r="A870" s="33"/>
      <c r="B870" s="34"/>
      <c r="C870" s="35"/>
      <c r="D870" s="195" t="s">
        <v>149</v>
      </c>
      <c r="E870" s="35"/>
      <c r="F870" s="196" t="s">
        <v>1619</v>
      </c>
      <c r="G870" s="35"/>
      <c r="H870" s="35"/>
      <c r="I870" s="166"/>
      <c r="J870" s="166"/>
      <c r="K870" s="35"/>
      <c r="L870" s="35"/>
      <c r="M870" s="36"/>
      <c r="N870" s="197"/>
      <c r="O870" s="198"/>
      <c r="P870" s="70"/>
      <c r="Q870" s="70"/>
      <c r="R870" s="70"/>
      <c r="S870" s="70"/>
      <c r="T870" s="70"/>
      <c r="U870" s="70"/>
      <c r="V870" s="70"/>
      <c r="W870" s="70"/>
      <c r="X870" s="70"/>
      <c r="Y870" s="71"/>
      <c r="Z870" s="33"/>
      <c r="AA870" s="33"/>
      <c r="AB870" s="33"/>
      <c r="AC870" s="33"/>
      <c r="AD870" s="33"/>
      <c r="AE870" s="33"/>
      <c r="AT870" s="14" t="s">
        <v>149</v>
      </c>
      <c r="AU870" s="14" t="s">
        <v>79</v>
      </c>
    </row>
    <row r="871" spans="1:65" s="2" customFormat="1" ht="24.2" customHeight="1">
      <c r="A871" s="33"/>
      <c r="B871" s="34"/>
      <c r="C871" s="180" t="s">
        <v>1621</v>
      </c>
      <c r="D871" s="180" t="s">
        <v>140</v>
      </c>
      <c r="E871" s="181" t="s">
        <v>1622</v>
      </c>
      <c r="F871" s="182" t="s">
        <v>1623</v>
      </c>
      <c r="G871" s="183" t="s">
        <v>143</v>
      </c>
      <c r="H871" s="184">
        <v>1</v>
      </c>
      <c r="I871" s="185"/>
      <c r="J871" s="186"/>
      <c r="K871" s="187">
        <f>ROUND(P871*H871,2)</f>
        <v>0</v>
      </c>
      <c r="L871" s="182" t="s">
        <v>144</v>
      </c>
      <c r="M871" s="188"/>
      <c r="N871" s="189" t="s">
        <v>1</v>
      </c>
      <c r="O871" s="190" t="s">
        <v>42</v>
      </c>
      <c r="P871" s="191">
        <f>I871+J871</f>
        <v>0</v>
      </c>
      <c r="Q871" s="191">
        <f>ROUND(I871*H871,2)</f>
        <v>0</v>
      </c>
      <c r="R871" s="191">
        <f>ROUND(J871*H871,2)</f>
        <v>0</v>
      </c>
      <c r="S871" s="70"/>
      <c r="T871" s="192">
        <f>S871*H871</f>
        <v>0</v>
      </c>
      <c r="U871" s="192">
        <v>0</v>
      </c>
      <c r="V871" s="192">
        <f>U871*H871</f>
        <v>0</v>
      </c>
      <c r="W871" s="192">
        <v>0</v>
      </c>
      <c r="X871" s="192">
        <f>W871*H871</f>
        <v>0</v>
      </c>
      <c r="Y871" s="193" t="s">
        <v>1</v>
      </c>
      <c r="Z871" s="33"/>
      <c r="AA871" s="33"/>
      <c r="AB871" s="33"/>
      <c r="AC871" s="33"/>
      <c r="AD871" s="33"/>
      <c r="AE871" s="33"/>
      <c r="AR871" s="194" t="s">
        <v>152</v>
      </c>
      <c r="AT871" s="194" t="s">
        <v>140</v>
      </c>
      <c r="AU871" s="194" t="s">
        <v>79</v>
      </c>
      <c r="AY871" s="14" t="s">
        <v>146</v>
      </c>
      <c r="BE871" s="114">
        <f>IF(O871="základní",K871,0)</f>
        <v>0</v>
      </c>
      <c r="BF871" s="114">
        <f>IF(O871="snížená",K871,0)</f>
        <v>0</v>
      </c>
      <c r="BG871" s="114">
        <f>IF(O871="zákl. přenesená",K871,0)</f>
        <v>0</v>
      </c>
      <c r="BH871" s="114">
        <f>IF(O871="sníž. přenesená",K871,0)</f>
        <v>0</v>
      </c>
      <c r="BI871" s="114">
        <f>IF(O871="nulová",K871,0)</f>
        <v>0</v>
      </c>
      <c r="BJ871" s="14" t="s">
        <v>87</v>
      </c>
      <c r="BK871" s="114">
        <f>ROUND(P871*H871,2)</f>
        <v>0</v>
      </c>
      <c r="BL871" s="14" t="s">
        <v>152</v>
      </c>
      <c r="BM871" s="194" t="s">
        <v>1624</v>
      </c>
    </row>
    <row r="872" spans="1:65" s="2" customFormat="1" ht="11.25">
      <c r="A872" s="33"/>
      <c r="B872" s="34"/>
      <c r="C872" s="35"/>
      <c r="D872" s="195" t="s">
        <v>149</v>
      </c>
      <c r="E872" s="35"/>
      <c r="F872" s="196" t="s">
        <v>1623</v>
      </c>
      <c r="G872" s="35"/>
      <c r="H872" s="35"/>
      <c r="I872" s="166"/>
      <c r="J872" s="166"/>
      <c r="K872" s="35"/>
      <c r="L872" s="35"/>
      <c r="M872" s="36"/>
      <c r="N872" s="197"/>
      <c r="O872" s="198"/>
      <c r="P872" s="70"/>
      <c r="Q872" s="70"/>
      <c r="R872" s="70"/>
      <c r="S872" s="70"/>
      <c r="T872" s="70"/>
      <c r="U872" s="70"/>
      <c r="V872" s="70"/>
      <c r="W872" s="70"/>
      <c r="X872" s="70"/>
      <c r="Y872" s="71"/>
      <c r="Z872" s="33"/>
      <c r="AA872" s="33"/>
      <c r="AB872" s="33"/>
      <c r="AC872" s="33"/>
      <c r="AD872" s="33"/>
      <c r="AE872" s="33"/>
      <c r="AT872" s="14" t="s">
        <v>149</v>
      </c>
      <c r="AU872" s="14" t="s">
        <v>79</v>
      </c>
    </row>
    <row r="873" spans="1:65" s="2" customFormat="1" ht="24.2" customHeight="1">
      <c r="A873" s="33"/>
      <c r="B873" s="34"/>
      <c r="C873" s="180" t="s">
        <v>1625</v>
      </c>
      <c r="D873" s="180" t="s">
        <v>140</v>
      </c>
      <c r="E873" s="181" t="s">
        <v>1626</v>
      </c>
      <c r="F873" s="182" t="s">
        <v>1627</v>
      </c>
      <c r="G873" s="183" t="s">
        <v>143</v>
      </c>
      <c r="H873" s="184">
        <v>1</v>
      </c>
      <c r="I873" s="185"/>
      <c r="J873" s="186"/>
      <c r="K873" s="187">
        <f>ROUND(P873*H873,2)</f>
        <v>0</v>
      </c>
      <c r="L873" s="182" t="s">
        <v>144</v>
      </c>
      <c r="M873" s="188"/>
      <c r="N873" s="189" t="s">
        <v>1</v>
      </c>
      <c r="O873" s="190" t="s">
        <v>42</v>
      </c>
      <c r="P873" s="191">
        <f>I873+J873</f>
        <v>0</v>
      </c>
      <c r="Q873" s="191">
        <f>ROUND(I873*H873,2)</f>
        <v>0</v>
      </c>
      <c r="R873" s="191">
        <f>ROUND(J873*H873,2)</f>
        <v>0</v>
      </c>
      <c r="S873" s="70"/>
      <c r="T873" s="192">
        <f>S873*H873</f>
        <v>0</v>
      </c>
      <c r="U873" s="192">
        <v>0</v>
      </c>
      <c r="V873" s="192">
        <f>U873*H873</f>
        <v>0</v>
      </c>
      <c r="W873" s="192">
        <v>0</v>
      </c>
      <c r="X873" s="192">
        <f>W873*H873</f>
        <v>0</v>
      </c>
      <c r="Y873" s="193" t="s">
        <v>1</v>
      </c>
      <c r="Z873" s="33"/>
      <c r="AA873" s="33"/>
      <c r="AB873" s="33"/>
      <c r="AC873" s="33"/>
      <c r="AD873" s="33"/>
      <c r="AE873" s="33"/>
      <c r="AR873" s="194" t="s">
        <v>152</v>
      </c>
      <c r="AT873" s="194" t="s">
        <v>140</v>
      </c>
      <c r="AU873" s="194" t="s">
        <v>79</v>
      </c>
      <c r="AY873" s="14" t="s">
        <v>146</v>
      </c>
      <c r="BE873" s="114">
        <f>IF(O873="základní",K873,0)</f>
        <v>0</v>
      </c>
      <c r="BF873" s="114">
        <f>IF(O873="snížená",K873,0)</f>
        <v>0</v>
      </c>
      <c r="BG873" s="114">
        <f>IF(O873="zákl. přenesená",K873,0)</f>
        <v>0</v>
      </c>
      <c r="BH873" s="114">
        <f>IF(O873="sníž. přenesená",K873,0)</f>
        <v>0</v>
      </c>
      <c r="BI873" s="114">
        <f>IF(O873="nulová",K873,0)</f>
        <v>0</v>
      </c>
      <c r="BJ873" s="14" t="s">
        <v>87</v>
      </c>
      <c r="BK873" s="114">
        <f>ROUND(P873*H873,2)</f>
        <v>0</v>
      </c>
      <c r="BL873" s="14" t="s">
        <v>152</v>
      </c>
      <c r="BM873" s="194" t="s">
        <v>1628</v>
      </c>
    </row>
    <row r="874" spans="1:65" s="2" customFormat="1" ht="11.25">
      <c r="A874" s="33"/>
      <c r="B874" s="34"/>
      <c r="C874" s="35"/>
      <c r="D874" s="195" t="s">
        <v>149</v>
      </c>
      <c r="E874" s="35"/>
      <c r="F874" s="196" t="s">
        <v>1627</v>
      </c>
      <c r="G874" s="35"/>
      <c r="H874" s="35"/>
      <c r="I874" s="166"/>
      <c r="J874" s="166"/>
      <c r="K874" s="35"/>
      <c r="L874" s="35"/>
      <c r="M874" s="36"/>
      <c r="N874" s="197"/>
      <c r="O874" s="198"/>
      <c r="P874" s="70"/>
      <c r="Q874" s="70"/>
      <c r="R874" s="70"/>
      <c r="S874" s="70"/>
      <c r="T874" s="70"/>
      <c r="U874" s="70"/>
      <c r="V874" s="70"/>
      <c r="W874" s="70"/>
      <c r="X874" s="70"/>
      <c r="Y874" s="71"/>
      <c r="Z874" s="33"/>
      <c r="AA874" s="33"/>
      <c r="AB874" s="33"/>
      <c r="AC874" s="33"/>
      <c r="AD874" s="33"/>
      <c r="AE874" s="33"/>
      <c r="AT874" s="14" t="s">
        <v>149</v>
      </c>
      <c r="AU874" s="14" t="s">
        <v>79</v>
      </c>
    </row>
    <row r="875" spans="1:65" s="2" customFormat="1" ht="24.2" customHeight="1">
      <c r="A875" s="33"/>
      <c r="B875" s="34"/>
      <c r="C875" s="180" t="s">
        <v>1629</v>
      </c>
      <c r="D875" s="180" t="s">
        <v>140</v>
      </c>
      <c r="E875" s="181" t="s">
        <v>1630</v>
      </c>
      <c r="F875" s="182" t="s">
        <v>1631</v>
      </c>
      <c r="G875" s="183" t="s">
        <v>143</v>
      </c>
      <c r="H875" s="184">
        <v>1</v>
      </c>
      <c r="I875" s="185"/>
      <c r="J875" s="186"/>
      <c r="K875" s="187">
        <f>ROUND(P875*H875,2)</f>
        <v>0</v>
      </c>
      <c r="L875" s="182" t="s">
        <v>144</v>
      </c>
      <c r="M875" s="188"/>
      <c r="N875" s="189" t="s">
        <v>1</v>
      </c>
      <c r="O875" s="190" t="s">
        <v>42</v>
      </c>
      <c r="P875" s="191">
        <f>I875+J875</f>
        <v>0</v>
      </c>
      <c r="Q875" s="191">
        <f>ROUND(I875*H875,2)</f>
        <v>0</v>
      </c>
      <c r="R875" s="191">
        <f>ROUND(J875*H875,2)</f>
        <v>0</v>
      </c>
      <c r="S875" s="70"/>
      <c r="T875" s="192">
        <f>S875*H875</f>
        <v>0</v>
      </c>
      <c r="U875" s="192">
        <v>0</v>
      </c>
      <c r="V875" s="192">
        <f>U875*H875</f>
        <v>0</v>
      </c>
      <c r="W875" s="192">
        <v>0</v>
      </c>
      <c r="X875" s="192">
        <f>W875*H875</f>
        <v>0</v>
      </c>
      <c r="Y875" s="193" t="s">
        <v>1</v>
      </c>
      <c r="Z875" s="33"/>
      <c r="AA875" s="33"/>
      <c r="AB875" s="33"/>
      <c r="AC875" s="33"/>
      <c r="AD875" s="33"/>
      <c r="AE875" s="33"/>
      <c r="AR875" s="194" t="s">
        <v>152</v>
      </c>
      <c r="AT875" s="194" t="s">
        <v>140</v>
      </c>
      <c r="AU875" s="194" t="s">
        <v>79</v>
      </c>
      <c r="AY875" s="14" t="s">
        <v>146</v>
      </c>
      <c r="BE875" s="114">
        <f>IF(O875="základní",K875,0)</f>
        <v>0</v>
      </c>
      <c r="BF875" s="114">
        <f>IF(O875="snížená",K875,0)</f>
        <v>0</v>
      </c>
      <c r="BG875" s="114">
        <f>IF(O875="zákl. přenesená",K875,0)</f>
        <v>0</v>
      </c>
      <c r="BH875" s="114">
        <f>IF(O875="sníž. přenesená",K875,0)</f>
        <v>0</v>
      </c>
      <c r="BI875" s="114">
        <f>IF(O875="nulová",K875,0)</f>
        <v>0</v>
      </c>
      <c r="BJ875" s="14" t="s">
        <v>87</v>
      </c>
      <c r="BK875" s="114">
        <f>ROUND(P875*H875,2)</f>
        <v>0</v>
      </c>
      <c r="BL875" s="14" t="s">
        <v>152</v>
      </c>
      <c r="BM875" s="194" t="s">
        <v>1632</v>
      </c>
    </row>
    <row r="876" spans="1:65" s="2" customFormat="1" ht="11.25">
      <c r="A876" s="33"/>
      <c r="B876" s="34"/>
      <c r="C876" s="35"/>
      <c r="D876" s="195" t="s">
        <v>149</v>
      </c>
      <c r="E876" s="35"/>
      <c r="F876" s="196" t="s">
        <v>1631</v>
      </c>
      <c r="G876" s="35"/>
      <c r="H876" s="35"/>
      <c r="I876" s="166"/>
      <c r="J876" s="166"/>
      <c r="K876" s="35"/>
      <c r="L876" s="35"/>
      <c r="M876" s="36"/>
      <c r="N876" s="197"/>
      <c r="O876" s="198"/>
      <c r="P876" s="70"/>
      <c r="Q876" s="70"/>
      <c r="R876" s="70"/>
      <c r="S876" s="70"/>
      <c r="T876" s="70"/>
      <c r="U876" s="70"/>
      <c r="V876" s="70"/>
      <c r="W876" s="70"/>
      <c r="X876" s="70"/>
      <c r="Y876" s="71"/>
      <c r="Z876" s="33"/>
      <c r="AA876" s="33"/>
      <c r="AB876" s="33"/>
      <c r="AC876" s="33"/>
      <c r="AD876" s="33"/>
      <c r="AE876" s="33"/>
      <c r="AT876" s="14" t="s">
        <v>149</v>
      </c>
      <c r="AU876" s="14" t="s">
        <v>79</v>
      </c>
    </row>
    <row r="877" spans="1:65" s="2" customFormat="1" ht="24.2" customHeight="1">
      <c r="A877" s="33"/>
      <c r="B877" s="34"/>
      <c r="C877" s="180" t="s">
        <v>1633</v>
      </c>
      <c r="D877" s="180" t="s">
        <v>140</v>
      </c>
      <c r="E877" s="181" t="s">
        <v>1634</v>
      </c>
      <c r="F877" s="182" t="s">
        <v>1635</v>
      </c>
      <c r="G877" s="183" t="s">
        <v>143</v>
      </c>
      <c r="H877" s="184">
        <v>1</v>
      </c>
      <c r="I877" s="185"/>
      <c r="J877" s="186"/>
      <c r="K877" s="187">
        <f>ROUND(P877*H877,2)</f>
        <v>0</v>
      </c>
      <c r="L877" s="182" t="s">
        <v>144</v>
      </c>
      <c r="M877" s="188"/>
      <c r="N877" s="189" t="s">
        <v>1</v>
      </c>
      <c r="O877" s="190" t="s">
        <v>42</v>
      </c>
      <c r="P877" s="191">
        <f>I877+J877</f>
        <v>0</v>
      </c>
      <c r="Q877" s="191">
        <f>ROUND(I877*H877,2)</f>
        <v>0</v>
      </c>
      <c r="R877" s="191">
        <f>ROUND(J877*H877,2)</f>
        <v>0</v>
      </c>
      <c r="S877" s="70"/>
      <c r="T877" s="192">
        <f>S877*H877</f>
        <v>0</v>
      </c>
      <c r="U877" s="192">
        <v>0</v>
      </c>
      <c r="V877" s="192">
        <f>U877*H877</f>
        <v>0</v>
      </c>
      <c r="W877" s="192">
        <v>0</v>
      </c>
      <c r="X877" s="192">
        <f>W877*H877</f>
        <v>0</v>
      </c>
      <c r="Y877" s="193" t="s">
        <v>1</v>
      </c>
      <c r="Z877" s="33"/>
      <c r="AA877" s="33"/>
      <c r="AB877" s="33"/>
      <c r="AC877" s="33"/>
      <c r="AD877" s="33"/>
      <c r="AE877" s="33"/>
      <c r="AR877" s="194" t="s">
        <v>152</v>
      </c>
      <c r="AT877" s="194" t="s">
        <v>140</v>
      </c>
      <c r="AU877" s="194" t="s">
        <v>79</v>
      </c>
      <c r="AY877" s="14" t="s">
        <v>146</v>
      </c>
      <c r="BE877" s="114">
        <f>IF(O877="základní",K877,0)</f>
        <v>0</v>
      </c>
      <c r="BF877" s="114">
        <f>IF(O877="snížená",K877,0)</f>
        <v>0</v>
      </c>
      <c r="BG877" s="114">
        <f>IF(O877="zákl. přenesená",K877,0)</f>
        <v>0</v>
      </c>
      <c r="BH877" s="114">
        <f>IF(O877="sníž. přenesená",K877,0)</f>
        <v>0</v>
      </c>
      <c r="BI877" s="114">
        <f>IF(O877="nulová",K877,0)</f>
        <v>0</v>
      </c>
      <c r="BJ877" s="14" t="s">
        <v>87</v>
      </c>
      <c r="BK877" s="114">
        <f>ROUND(P877*H877,2)</f>
        <v>0</v>
      </c>
      <c r="BL877" s="14" t="s">
        <v>152</v>
      </c>
      <c r="BM877" s="194" t="s">
        <v>1636</v>
      </c>
    </row>
    <row r="878" spans="1:65" s="2" customFormat="1" ht="11.25">
      <c r="A878" s="33"/>
      <c r="B878" s="34"/>
      <c r="C878" s="35"/>
      <c r="D878" s="195" t="s">
        <v>149</v>
      </c>
      <c r="E878" s="35"/>
      <c r="F878" s="196" t="s">
        <v>1635</v>
      </c>
      <c r="G878" s="35"/>
      <c r="H878" s="35"/>
      <c r="I878" s="166"/>
      <c r="J878" s="166"/>
      <c r="K878" s="35"/>
      <c r="L878" s="35"/>
      <c r="M878" s="36"/>
      <c r="N878" s="197"/>
      <c r="O878" s="198"/>
      <c r="P878" s="70"/>
      <c r="Q878" s="70"/>
      <c r="R878" s="70"/>
      <c r="S878" s="70"/>
      <c r="T878" s="70"/>
      <c r="U878" s="70"/>
      <c r="V878" s="70"/>
      <c r="W878" s="70"/>
      <c r="X878" s="70"/>
      <c r="Y878" s="71"/>
      <c r="Z878" s="33"/>
      <c r="AA878" s="33"/>
      <c r="AB878" s="33"/>
      <c r="AC878" s="33"/>
      <c r="AD878" s="33"/>
      <c r="AE878" s="33"/>
      <c r="AT878" s="14" t="s">
        <v>149</v>
      </c>
      <c r="AU878" s="14" t="s">
        <v>79</v>
      </c>
    </row>
    <row r="879" spans="1:65" s="2" customFormat="1" ht="24.2" customHeight="1">
      <c r="A879" s="33"/>
      <c r="B879" s="34"/>
      <c r="C879" s="180" t="s">
        <v>1637</v>
      </c>
      <c r="D879" s="180" t="s">
        <v>140</v>
      </c>
      <c r="E879" s="181" t="s">
        <v>1638</v>
      </c>
      <c r="F879" s="182" t="s">
        <v>1639</v>
      </c>
      <c r="G879" s="183" t="s">
        <v>143</v>
      </c>
      <c r="H879" s="184">
        <v>1</v>
      </c>
      <c r="I879" s="185"/>
      <c r="J879" s="186"/>
      <c r="K879" s="187">
        <f>ROUND(P879*H879,2)</f>
        <v>0</v>
      </c>
      <c r="L879" s="182" t="s">
        <v>144</v>
      </c>
      <c r="M879" s="188"/>
      <c r="N879" s="189" t="s">
        <v>1</v>
      </c>
      <c r="O879" s="190" t="s">
        <v>42</v>
      </c>
      <c r="P879" s="191">
        <f>I879+J879</f>
        <v>0</v>
      </c>
      <c r="Q879" s="191">
        <f>ROUND(I879*H879,2)</f>
        <v>0</v>
      </c>
      <c r="R879" s="191">
        <f>ROUND(J879*H879,2)</f>
        <v>0</v>
      </c>
      <c r="S879" s="70"/>
      <c r="T879" s="192">
        <f>S879*H879</f>
        <v>0</v>
      </c>
      <c r="U879" s="192">
        <v>0</v>
      </c>
      <c r="V879" s="192">
        <f>U879*H879</f>
        <v>0</v>
      </c>
      <c r="W879" s="192">
        <v>0</v>
      </c>
      <c r="X879" s="192">
        <f>W879*H879</f>
        <v>0</v>
      </c>
      <c r="Y879" s="193" t="s">
        <v>1</v>
      </c>
      <c r="Z879" s="33"/>
      <c r="AA879" s="33"/>
      <c r="AB879" s="33"/>
      <c r="AC879" s="33"/>
      <c r="AD879" s="33"/>
      <c r="AE879" s="33"/>
      <c r="AR879" s="194" t="s">
        <v>152</v>
      </c>
      <c r="AT879" s="194" t="s">
        <v>140</v>
      </c>
      <c r="AU879" s="194" t="s">
        <v>79</v>
      </c>
      <c r="AY879" s="14" t="s">
        <v>146</v>
      </c>
      <c r="BE879" s="114">
        <f>IF(O879="základní",K879,0)</f>
        <v>0</v>
      </c>
      <c r="BF879" s="114">
        <f>IF(O879="snížená",K879,0)</f>
        <v>0</v>
      </c>
      <c r="BG879" s="114">
        <f>IF(O879="zákl. přenesená",K879,0)</f>
        <v>0</v>
      </c>
      <c r="BH879" s="114">
        <f>IF(O879="sníž. přenesená",K879,0)</f>
        <v>0</v>
      </c>
      <c r="BI879" s="114">
        <f>IF(O879="nulová",K879,0)</f>
        <v>0</v>
      </c>
      <c r="BJ879" s="14" t="s">
        <v>87</v>
      </c>
      <c r="BK879" s="114">
        <f>ROUND(P879*H879,2)</f>
        <v>0</v>
      </c>
      <c r="BL879" s="14" t="s">
        <v>152</v>
      </c>
      <c r="BM879" s="194" t="s">
        <v>1640</v>
      </c>
    </row>
    <row r="880" spans="1:65" s="2" customFormat="1" ht="11.25">
      <c r="A880" s="33"/>
      <c r="B880" s="34"/>
      <c r="C880" s="35"/>
      <c r="D880" s="195" t="s">
        <v>149</v>
      </c>
      <c r="E880" s="35"/>
      <c r="F880" s="196" t="s">
        <v>1639</v>
      </c>
      <c r="G880" s="35"/>
      <c r="H880" s="35"/>
      <c r="I880" s="166"/>
      <c r="J880" s="166"/>
      <c r="K880" s="35"/>
      <c r="L880" s="35"/>
      <c r="M880" s="36"/>
      <c r="N880" s="197"/>
      <c r="O880" s="198"/>
      <c r="P880" s="70"/>
      <c r="Q880" s="70"/>
      <c r="R880" s="70"/>
      <c r="S880" s="70"/>
      <c r="T880" s="70"/>
      <c r="U880" s="70"/>
      <c r="V880" s="70"/>
      <c r="W880" s="70"/>
      <c r="X880" s="70"/>
      <c r="Y880" s="71"/>
      <c r="Z880" s="33"/>
      <c r="AA880" s="33"/>
      <c r="AB880" s="33"/>
      <c r="AC880" s="33"/>
      <c r="AD880" s="33"/>
      <c r="AE880" s="33"/>
      <c r="AT880" s="14" t="s">
        <v>149</v>
      </c>
      <c r="AU880" s="14" t="s">
        <v>79</v>
      </c>
    </row>
    <row r="881" spans="1:65" s="2" customFormat="1" ht="24.2" customHeight="1">
      <c r="A881" s="33"/>
      <c r="B881" s="34"/>
      <c r="C881" s="180" t="s">
        <v>1641</v>
      </c>
      <c r="D881" s="180" t="s">
        <v>140</v>
      </c>
      <c r="E881" s="181" t="s">
        <v>1642</v>
      </c>
      <c r="F881" s="182" t="s">
        <v>1643</v>
      </c>
      <c r="G881" s="183" t="s">
        <v>143</v>
      </c>
      <c r="H881" s="184">
        <v>1</v>
      </c>
      <c r="I881" s="185"/>
      <c r="J881" s="186"/>
      <c r="K881" s="187">
        <f>ROUND(P881*H881,2)</f>
        <v>0</v>
      </c>
      <c r="L881" s="182" t="s">
        <v>144</v>
      </c>
      <c r="M881" s="188"/>
      <c r="N881" s="189" t="s">
        <v>1</v>
      </c>
      <c r="O881" s="190" t="s">
        <v>42</v>
      </c>
      <c r="P881" s="191">
        <f>I881+J881</f>
        <v>0</v>
      </c>
      <c r="Q881" s="191">
        <f>ROUND(I881*H881,2)</f>
        <v>0</v>
      </c>
      <c r="R881" s="191">
        <f>ROUND(J881*H881,2)</f>
        <v>0</v>
      </c>
      <c r="S881" s="70"/>
      <c r="T881" s="192">
        <f>S881*H881</f>
        <v>0</v>
      </c>
      <c r="U881" s="192">
        <v>0</v>
      </c>
      <c r="V881" s="192">
        <f>U881*H881</f>
        <v>0</v>
      </c>
      <c r="W881" s="192">
        <v>0</v>
      </c>
      <c r="X881" s="192">
        <f>W881*H881</f>
        <v>0</v>
      </c>
      <c r="Y881" s="193" t="s">
        <v>1</v>
      </c>
      <c r="Z881" s="33"/>
      <c r="AA881" s="33"/>
      <c r="AB881" s="33"/>
      <c r="AC881" s="33"/>
      <c r="AD881" s="33"/>
      <c r="AE881" s="33"/>
      <c r="AR881" s="194" t="s">
        <v>152</v>
      </c>
      <c r="AT881" s="194" t="s">
        <v>140</v>
      </c>
      <c r="AU881" s="194" t="s">
        <v>79</v>
      </c>
      <c r="AY881" s="14" t="s">
        <v>146</v>
      </c>
      <c r="BE881" s="114">
        <f>IF(O881="základní",K881,0)</f>
        <v>0</v>
      </c>
      <c r="BF881" s="114">
        <f>IF(O881="snížená",K881,0)</f>
        <v>0</v>
      </c>
      <c r="BG881" s="114">
        <f>IF(O881="zákl. přenesená",K881,0)</f>
        <v>0</v>
      </c>
      <c r="BH881" s="114">
        <f>IF(O881="sníž. přenesená",K881,0)</f>
        <v>0</v>
      </c>
      <c r="BI881" s="114">
        <f>IF(O881="nulová",K881,0)</f>
        <v>0</v>
      </c>
      <c r="BJ881" s="14" t="s">
        <v>87</v>
      </c>
      <c r="BK881" s="114">
        <f>ROUND(P881*H881,2)</f>
        <v>0</v>
      </c>
      <c r="BL881" s="14" t="s">
        <v>152</v>
      </c>
      <c r="BM881" s="194" t="s">
        <v>1644</v>
      </c>
    </row>
    <row r="882" spans="1:65" s="2" customFormat="1" ht="11.25">
      <c r="A882" s="33"/>
      <c r="B882" s="34"/>
      <c r="C882" s="35"/>
      <c r="D882" s="195" t="s">
        <v>149</v>
      </c>
      <c r="E882" s="35"/>
      <c r="F882" s="196" t="s">
        <v>1643</v>
      </c>
      <c r="G882" s="35"/>
      <c r="H882" s="35"/>
      <c r="I882" s="166"/>
      <c r="J882" s="166"/>
      <c r="K882" s="35"/>
      <c r="L882" s="35"/>
      <c r="M882" s="36"/>
      <c r="N882" s="197"/>
      <c r="O882" s="198"/>
      <c r="P882" s="70"/>
      <c r="Q882" s="70"/>
      <c r="R882" s="70"/>
      <c r="S882" s="70"/>
      <c r="T882" s="70"/>
      <c r="U882" s="70"/>
      <c r="V882" s="70"/>
      <c r="W882" s="70"/>
      <c r="X882" s="70"/>
      <c r="Y882" s="71"/>
      <c r="Z882" s="33"/>
      <c r="AA882" s="33"/>
      <c r="AB882" s="33"/>
      <c r="AC882" s="33"/>
      <c r="AD882" s="33"/>
      <c r="AE882" s="33"/>
      <c r="AT882" s="14" t="s">
        <v>149</v>
      </c>
      <c r="AU882" s="14" t="s">
        <v>79</v>
      </c>
    </row>
    <row r="883" spans="1:65" s="2" customFormat="1" ht="24.2" customHeight="1">
      <c r="A883" s="33"/>
      <c r="B883" s="34"/>
      <c r="C883" s="180" t="s">
        <v>1645</v>
      </c>
      <c r="D883" s="180" t="s">
        <v>140</v>
      </c>
      <c r="E883" s="181" t="s">
        <v>1646</v>
      </c>
      <c r="F883" s="182" t="s">
        <v>1647</v>
      </c>
      <c r="G883" s="183" t="s">
        <v>143</v>
      </c>
      <c r="H883" s="184">
        <v>1</v>
      </c>
      <c r="I883" s="185"/>
      <c r="J883" s="186"/>
      <c r="K883" s="187">
        <f>ROUND(P883*H883,2)</f>
        <v>0</v>
      </c>
      <c r="L883" s="182" t="s">
        <v>144</v>
      </c>
      <c r="M883" s="188"/>
      <c r="N883" s="189" t="s">
        <v>1</v>
      </c>
      <c r="O883" s="190" t="s">
        <v>42</v>
      </c>
      <c r="P883" s="191">
        <f>I883+J883</f>
        <v>0</v>
      </c>
      <c r="Q883" s="191">
        <f>ROUND(I883*H883,2)</f>
        <v>0</v>
      </c>
      <c r="R883" s="191">
        <f>ROUND(J883*H883,2)</f>
        <v>0</v>
      </c>
      <c r="S883" s="70"/>
      <c r="T883" s="192">
        <f>S883*H883</f>
        <v>0</v>
      </c>
      <c r="U883" s="192">
        <v>0</v>
      </c>
      <c r="V883" s="192">
        <f>U883*H883</f>
        <v>0</v>
      </c>
      <c r="W883" s="192">
        <v>0</v>
      </c>
      <c r="X883" s="192">
        <f>W883*H883</f>
        <v>0</v>
      </c>
      <c r="Y883" s="193" t="s">
        <v>1</v>
      </c>
      <c r="Z883" s="33"/>
      <c r="AA883" s="33"/>
      <c r="AB883" s="33"/>
      <c r="AC883" s="33"/>
      <c r="AD883" s="33"/>
      <c r="AE883" s="33"/>
      <c r="AR883" s="194" t="s">
        <v>152</v>
      </c>
      <c r="AT883" s="194" t="s">
        <v>140</v>
      </c>
      <c r="AU883" s="194" t="s">
        <v>79</v>
      </c>
      <c r="AY883" s="14" t="s">
        <v>146</v>
      </c>
      <c r="BE883" s="114">
        <f>IF(O883="základní",K883,0)</f>
        <v>0</v>
      </c>
      <c r="BF883" s="114">
        <f>IF(O883="snížená",K883,0)</f>
        <v>0</v>
      </c>
      <c r="BG883" s="114">
        <f>IF(O883="zákl. přenesená",K883,0)</f>
        <v>0</v>
      </c>
      <c r="BH883" s="114">
        <f>IF(O883="sníž. přenesená",K883,0)</f>
        <v>0</v>
      </c>
      <c r="BI883" s="114">
        <f>IF(O883="nulová",K883,0)</f>
        <v>0</v>
      </c>
      <c r="BJ883" s="14" t="s">
        <v>87</v>
      </c>
      <c r="BK883" s="114">
        <f>ROUND(P883*H883,2)</f>
        <v>0</v>
      </c>
      <c r="BL883" s="14" t="s">
        <v>152</v>
      </c>
      <c r="BM883" s="194" t="s">
        <v>1648</v>
      </c>
    </row>
    <row r="884" spans="1:65" s="2" customFormat="1" ht="11.25">
      <c r="A884" s="33"/>
      <c r="B884" s="34"/>
      <c r="C884" s="35"/>
      <c r="D884" s="195" t="s">
        <v>149</v>
      </c>
      <c r="E884" s="35"/>
      <c r="F884" s="196" t="s">
        <v>1647</v>
      </c>
      <c r="G884" s="35"/>
      <c r="H884" s="35"/>
      <c r="I884" s="166"/>
      <c r="J884" s="166"/>
      <c r="K884" s="35"/>
      <c r="L884" s="35"/>
      <c r="M884" s="36"/>
      <c r="N884" s="197"/>
      <c r="O884" s="198"/>
      <c r="P884" s="70"/>
      <c r="Q884" s="70"/>
      <c r="R884" s="70"/>
      <c r="S884" s="70"/>
      <c r="T884" s="70"/>
      <c r="U884" s="70"/>
      <c r="V884" s="70"/>
      <c r="W884" s="70"/>
      <c r="X884" s="70"/>
      <c r="Y884" s="71"/>
      <c r="Z884" s="33"/>
      <c r="AA884" s="33"/>
      <c r="AB884" s="33"/>
      <c r="AC884" s="33"/>
      <c r="AD884" s="33"/>
      <c r="AE884" s="33"/>
      <c r="AT884" s="14" t="s">
        <v>149</v>
      </c>
      <c r="AU884" s="14" t="s">
        <v>79</v>
      </c>
    </row>
    <row r="885" spans="1:65" s="2" customFormat="1" ht="24.2" customHeight="1">
      <c r="A885" s="33"/>
      <c r="B885" s="34"/>
      <c r="C885" s="180" t="s">
        <v>1649</v>
      </c>
      <c r="D885" s="180" t="s">
        <v>140</v>
      </c>
      <c r="E885" s="181" t="s">
        <v>1650</v>
      </c>
      <c r="F885" s="182" t="s">
        <v>1651</v>
      </c>
      <c r="G885" s="183" t="s">
        <v>143</v>
      </c>
      <c r="H885" s="184">
        <v>1</v>
      </c>
      <c r="I885" s="185"/>
      <c r="J885" s="186"/>
      <c r="K885" s="187">
        <f>ROUND(P885*H885,2)</f>
        <v>0</v>
      </c>
      <c r="L885" s="182" t="s">
        <v>144</v>
      </c>
      <c r="M885" s="188"/>
      <c r="N885" s="189" t="s">
        <v>1</v>
      </c>
      <c r="O885" s="190" t="s">
        <v>42</v>
      </c>
      <c r="P885" s="191">
        <f>I885+J885</f>
        <v>0</v>
      </c>
      <c r="Q885" s="191">
        <f>ROUND(I885*H885,2)</f>
        <v>0</v>
      </c>
      <c r="R885" s="191">
        <f>ROUND(J885*H885,2)</f>
        <v>0</v>
      </c>
      <c r="S885" s="70"/>
      <c r="T885" s="192">
        <f>S885*H885</f>
        <v>0</v>
      </c>
      <c r="U885" s="192">
        <v>0</v>
      </c>
      <c r="V885" s="192">
        <f>U885*H885</f>
        <v>0</v>
      </c>
      <c r="W885" s="192">
        <v>0</v>
      </c>
      <c r="X885" s="192">
        <f>W885*H885</f>
        <v>0</v>
      </c>
      <c r="Y885" s="193" t="s">
        <v>1</v>
      </c>
      <c r="Z885" s="33"/>
      <c r="AA885" s="33"/>
      <c r="AB885" s="33"/>
      <c r="AC885" s="33"/>
      <c r="AD885" s="33"/>
      <c r="AE885" s="33"/>
      <c r="AR885" s="194" t="s">
        <v>152</v>
      </c>
      <c r="AT885" s="194" t="s">
        <v>140</v>
      </c>
      <c r="AU885" s="194" t="s">
        <v>79</v>
      </c>
      <c r="AY885" s="14" t="s">
        <v>146</v>
      </c>
      <c r="BE885" s="114">
        <f>IF(O885="základní",K885,0)</f>
        <v>0</v>
      </c>
      <c r="BF885" s="114">
        <f>IF(O885="snížená",K885,0)</f>
        <v>0</v>
      </c>
      <c r="BG885" s="114">
        <f>IF(O885="zákl. přenesená",K885,0)</f>
        <v>0</v>
      </c>
      <c r="BH885" s="114">
        <f>IF(O885="sníž. přenesená",K885,0)</f>
        <v>0</v>
      </c>
      <c r="BI885" s="114">
        <f>IF(O885="nulová",K885,0)</f>
        <v>0</v>
      </c>
      <c r="BJ885" s="14" t="s">
        <v>87</v>
      </c>
      <c r="BK885" s="114">
        <f>ROUND(P885*H885,2)</f>
        <v>0</v>
      </c>
      <c r="BL885" s="14" t="s">
        <v>152</v>
      </c>
      <c r="BM885" s="194" t="s">
        <v>1652</v>
      </c>
    </row>
    <row r="886" spans="1:65" s="2" customFormat="1" ht="11.25">
      <c r="A886" s="33"/>
      <c r="B886" s="34"/>
      <c r="C886" s="35"/>
      <c r="D886" s="195" t="s">
        <v>149</v>
      </c>
      <c r="E886" s="35"/>
      <c r="F886" s="196" t="s">
        <v>1651</v>
      </c>
      <c r="G886" s="35"/>
      <c r="H886" s="35"/>
      <c r="I886" s="166"/>
      <c r="J886" s="166"/>
      <c r="K886" s="35"/>
      <c r="L886" s="35"/>
      <c r="M886" s="36"/>
      <c r="N886" s="197"/>
      <c r="O886" s="198"/>
      <c r="P886" s="70"/>
      <c r="Q886" s="70"/>
      <c r="R886" s="70"/>
      <c r="S886" s="70"/>
      <c r="T886" s="70"/>
      <c r="U886" s="70"/>
      <c r="V886" s="70"/>
      <c r="W886" s="70"/>
      <c r="X886" s="70"/>
      <c r="Y886" s="71"/>
      <c r="Z886" s="33"/>
      <c r="AA886" s="33"/>
      <c r="AB886" s="33"/>
      <c r="AC886" s="33"/>
      <c r="AD886" s="33"/>
      <c r="AE886" s="33"/>
      <c r="AT886" s="14" t="s">
        <v>149</v>
      </c>
      <c r="AU886" s="14" t="s">
        <v>79</v>
      </c>
    </row>
    <row r="887" spans="1:65" s="2" customFormat="1" ht="24.2" customHeight="1">
      <c r="A887" s="33"/>
      <c r="B887" s="34"/>
      <c r="C887" s="180" t="s">
        <v>1653</v>
      </c>
      <c r="D887" s="180" t="s">
        <v>140</v>
      </c>
      <c r="E887" s="181" t="s">
        <v>1654</v>
      </c>
      <c r="F887" s="182" t="s">
        <v>1655</v>
      </c>
      <c r="G887" s="183" t="s">
        <v>143</v>
      </c>
      <c r="H887" s="184">
        <v>1</v>
      </c>
      <c r="I887" s="185"/>
      <c r="J887" s="186"/>
      <c r="K887" s="187">
        <f>ROUND(P887*H887,2)</f>
        <v>0</v>
      </c>
      <c r="L887" s="182" t="s">
        <v>144</v>
      </c>
      <c r="M887" s="188"/>
      <c r="N887" s="189" t="s">
        <v>1</v>
      </c>
      <c r="O887" s="190" t="s">
        <v>42</v>
      </c>
      <c r="P887" s="191">
        <f>I887+J887</f>
        <v>0</v>
      </c>
      <c r="Q887" s="191">
        <f>ROUND(I887*H887,2)</f>
        <v>0</v>
      </c>
      <c r="R887" s="191">
        <f>ROUND(J887*H887,2)</f>
        <v>0</v>
      </c>
      <c r="S887" s="70"/>
      <c r="T887" s="192">
        <f>S887*H887</f>
        <v>0</v>
      </c>
      <c r="U887" s="192">
        <v>0</v>
      </c>
      <c r="V887" s="192">
        <f>U887*H887</f>
        <v>0</v>
      </c>
      <c r="W887" s="192">
        <v>0</v>
      </c>
      <c r="X887" s="192">
        <f>W887*H887</f>
        <v>0</v>
      </c>
      <c r="Y887" s="193" t="s">
        <v>1</v>
      </c>
      <c r="Z887" s="33"/>
      <c r="AA887" s="33"/>
      <c r="AB887" s="33"/>
      <c r="AC887" s="33"/>
      <c r="AD887" s="33"/>
      <c r="AE887" s="33"/>
      <c r="AR887" s="194" t="s">
        <v>152</v>
      </c>
      <c r="AT887" s="194" t="s">
        <v>140</v>
      </c>
      <c r="AU887" s="194" t="s">
        <v>79</v>
      </c>
      <c r="AY887" s="14" t="s">
        <v>146</v>
      </c>
      <c r="BE887" s="114">
        <f>IF(O887="základní",K887,0)</f>
        <v>0</v>
      </c>
      <c r="BF887" s="114">
        <f>IF(O887="snížená",K887,0)</f>
        <v>0</v>
      </c>
      <c r="BG887" s="114">
        <f>IF(O887="zákl. přenesená",K887,0)</f>
        <v>0</v>
      </c>
      <c r="BH887" s="114">
        <f>IF(O887="sníž. přenesená",K887,0)</f>
        <v>0</v>
      </c>
      <c r="BI887" s="114">
        <f>IF(O887="nulová",K887,0)</f>
        <v>0</v>
      </c>
      <c r="BJ887" s="14" t="s">
        <v>87</v>
      </c>
      <c r="BK887" s="114">
        <f>ROUND(P887*H887,2)</f>
        <v>0</v>
      </c>
      <c r="BL887" s="14" t="s">
        <v>152</v>
      </c>
      <c r="BM887" s="194" t="s">
        <v>1656</v>
      </c>
    </row>
    <row r="888" spans="1:65" s="2" customFormat="1" ht="11.25">
      <c r="A888" s="33"/>
      <c r="B888" s="34"/>
      <c r="C888" s="35"/>
      <c r="D888" s="195" t="s">
        <v>149</v>
      </c>
      <c r="E888" s="35"/>
      <c r="F888" s="196" t="s">
        <v>1655</v>
      </c>
      <c r="G888" s="35"/>
      <c r="H888" s="35"/>
      <c r="I888" s="166"/>
      <c r="J888" s="166"/>
      <c r="K888" s="35"/>
      <c r="L888" s="35"/>
      <c r="M888" s="36"/>
      <c r="N888" s="197"/>
      <c r="O888" s="198"/>
      <c r="P888" s="70"/>
      <c r="Q888" s="70"/>
      <c r="R888" s="70"/>
      <c r="S888" s="70"/>
      <c r="T888" s="70"/>
      <c r="U888" s="70"/>
      <c r="V888" s="70"/>
      <c r="W888" s="70"/>
      <c r="X888" s="70"/>
      <c r="Y888" s="71"/>
      <c r="Z888" s="33"/>
      <c r="AA888" s="33"/>
      <c r="AB888" s="33"/>
      <c r="AC888" s="33"/>
      <c r="AD888" s="33"/>
      <c r="AE888" s="33"/>
      <c r="AT888" s="14" t="s">
        <v>149</v>
      </c>
      <c r="AU888" s="14" t="s">
        <v>79</v>
      </c>
    </row>
    <row r="889" spans="1:65" s="2" customFormat="1" ht="24.2" customHeight="1">
      <c r="A889" s="33"/>
      <c r="B889" s="34"/>
      <c r="C889" s="180" t="s">
        <v>1657</v>
      </c>
      <c r="D889" s="180" t="s">
        <v>140</v>
      </c>
      <c r="E889" s="181" t="s">
        <v>1658</v>
      </c>
      <c r="F889" s="182" t="s">
        <v>1659</v>
      </c>
      <c r="G889" s="183" t="s">
        <v>143</v>
      </c>
      <c r="H889" s="184">
        <v>1</v>
      </c>
      <c r="I889" s="185"/>
      <c r="J889" s="186"/>
      <c r="K889" s="187">
        <f>ROUND(P889*H889,2)</f>
        <v>0</v>
      </c>
      <c r="L889" s="182" t="s">
        <v>144</v>
      </c>
      <c r="M889" s="188"/>
      <c r="N889" s="189" t="s">
        <v>1</v>
      </c>
      <c r="O889" s="190" t="s">
        <v>42</v>
      </c>
      <c r="P889" s="191">
        <f>I889+J889</f>
        <v>0</v>
      </c>
      <c r="Q889" s="191">
        <f>ROUND(I889*H889,2)</f>
        <v>0</v>
      </c>
      <c r="R889" s="191">
        <f>ROUND(J889*H889,2)</f>
        <v>0</v>
      </c>
      <c r="S889" s="70"/>
      <c r="T889" s="192">
        <f>S889*H889</f>
        <v>0</v>
      </c>
      <c r="U889" s="192">
        <v>0</v>
      </c>
      <c r="V889" s="192">
        <f>U889*H889</f>
        <v>0</v>
      </c>
      <c r="W889" s="192">
        <v>0</v>
      </c>
      <c r="X889" s="192">
        <f>W889*H889</f>
        <v>0</v>
      </c>
      <c r="Y889" s="193" t="s">
        <v>1</v>
      </c>
      <c r="Z889" s="33"/>
      <c r="AA889" s="33"/>
      <c r="AB889" s="33"/>
      <c r="AC889" s="33"/>
      <c r="AD889" s="33"/>
      <c r="AE889" s="33"/>
      <c r="AR889" s="194" t="s">
        <v>152</v>
      </c>
      <c r="AT889" s="194" t="s">
        <v>140</v>
      </c>
      <c r="AU889" s="194" t="s">
        <v>79</v>
      </c>
      <c r="AY889" s="14" t="s">
        <v>146</v>
      </c>
      <c r="BE889" s="114">
        <f>IF(O889="základní",K889,0)</f>
        <v>0</v>
      </c>
      <c r="BF889" s="114">
        <f>IF(O889="snížená",K889,0)</f>
        <v>0</v>
      </c>
      <c r="BG889" s="114">
        <f>IF(O889="zákl. přenesená",K889,0)</f>
        <v>0</v>
      </c>
      <c r="BH889" s="114">
        <f>IF(O889="sníž. přenesená",K889,0)</f>
        <v>0</v>
      </c>
      <c r="BI889" s="114">
        <f>IF(O889="nulová",K889,0)</f>
        <v>0</v>
      </c>
      <c r="BJ889" s="14" t="s">
        <v>87</v>
      </c>
      <c r="BK889" s="114">
        <f>ROUND(P889*H889,2)</f>
        <v>0</v>
      </c>
      <c r="BL889" s="14" t="s">
        <v>152</v>
      </c>
      <c r="BM889" s="194" t="s">
        <v>1660</v>
      </c>
    </row>
    <row r="890" spans="1:65" s="2" customFormat="1" ht="11.25">
      <c r="A890" s="33"/>
      <c r="B890" s="34"/>
      <c r="C890" s="35"/>
      <c r="D890" s="195" t="s">
        <v>149</v>
      </c>
      <c r="E890" s="35"/>
      <c r="F890" s="196" t="s">
        <v>1659</v>
      </c>
      <c r="G890" s="35"/>
      <c r="H890" s="35"/>
      <c r="I890" s="166"/>
      <c r="J890" s="166"/>
      <c r="K890" s="35"/>
      <c r="L890" s="35"/>
      <c r="M890" s="36"/>
      <c r="N890" s="197"/>
      <c r="O890" s="198"/>
      <c r="P890" s="70"/>
      <c r="Q890" s="70"/>
      <c r="R890" s="70"/>
      <c r="S890" s="70"/>
      <c r="T890" s="70"/>
      <c r="U890" s="70"/>
      <c r="V890" s="70"/>
      <c r="W890" s="70"/>
      <c r="X890" s="70"/>
      <c r="Y890" s="71"/>
      <c r="Z890" s="33"/>
      <c r="AA890" s="33"/>
      <c r="AB890" s="33"/>
      <c r="AC890" s="33"/>
      <c r="AD890" s="33"/>
      <c r="AE890" s="33"/>
      <c r="AT890" s="14" t="s">
        <v>149</v>
      </c>
      <c r="AU890" s="14" t="s">
        <v>79</v>
      </c>
    </row>
    <row r="891" spans="1:65" s="2" customFormat="1" ht="24.2" customHeight="1">
      <c r="A891" s="33"/>
      <c r="B891" s="34"/>
      <c r="C891" s="180" t="s">
        <v>1661</v>
      </c>
      <c r="D891" s="180" t="s">
        <v>140</v>
      </c>
      <c r="E891" s="181" t="s">
        <v>1662</v>
      </c>
      <c r="F891" s="182" t="s">
        <v>1663</v>
      </c>
      <c r="G891" s="183" t="s">
        <v>143</v>
      </c>
      <c r="H891" s="184">
        <v>1</v>
      </c>
      <c r="I891" s="185"/>
      <c r="J891" s="186"/>
      <c r="K891" s="187">
        <f>ROUND(P891*H891,2)</f>
        <v>0</v>
      </c>
      <c r="L891" s="182" t="s">
        <v>144</v>
      </c>
      <c r="M891" s="188"/>
      <c r="N891" s="189" t="s">
        <v>1</v>
      </c>
      <c r="O891" s="190" t="s">
        <v>42</v>
      </c>
      <c r="P891" s="191">
        <f>I891+J891</f>
        <v>0</v>
      </c>
      <c r="Q891" s="191">
        <f>ROUND(I891*H891,2)</f>
        <v>0</v>
      </c>
      <c r="R891" s="191">
        <f>ROUND(J891*H891,2)</f>
        <v>0</v>
      </c>
      <c r="S891" s="70"/>
      <c r="T891" s="192">
        <f>S891*H891</f>
        <v>0</v>
      </c>
      <c r="U891" s="192">
        <v>0</v>
      </c>
      <c r="V891" s="192">
        <f>U891*H891</f>
        <v>0</v>
      </c>
      <c r="W891" s="192">
        <v>0</v>
      </c>
      <c r="X891" s="192">
        <f>W891*H891</f>
        <v>0</v>
      </c>
      <c r="Y891" s="193" t="s">
        <v>1</v>
      </c>
      <c r="Z891" s="33"/>
      <c r="AA891" s="33"/>
      <c r="AB891" s="33"/>
      <c r="AC891" s="33"/>
      <c r="AD891" s="33"/>
      <c r="AE891" s="33"/>
      <c r="AR891" s="194" t="s">
        <v>152</v>
      </c>
      <c r="AT891" s="194" t="s">
        <v>140</v>
      </c>
      <c r="AU891" s="194" t="s">
        <v>79</v>
      </c>
      <c r="AY891" s="14" t="s">
        <v>146</v>
      </c>
      <c r="BE891" s="114">
        <f>IF(O891="základní",K891,0)</f>
        <v>0</v>
      </c>
      <c r="BF891" s="114">
        <f>IF(O891="snížená",K891,0)</f>
        <v>0</v>
      </c>
      <c r="BG891" s="114">
        <f>IF(O891="zákl. přenesená",K891,0)</f>
        <v>0</v>
      </c>
      <c r="BH891" s="114">
        <f>IF(O891="sníž. přenesená",K891,0)</f>
        <v>0</v>
      </c>
      <c r="BI891" s="114">
        <f>IF(O891="nulová",K891,0)</f>
        <v>0</v>
      </c>
      <c r="BJ891" s="14" t="s">
        <v>87</v>
      </c>
      <c r="BK891" s="114">
        <f>ROUND(P891*H891,2)</f>
        <v>0</v>
      </c>
      <c r="BL891" s="14" t="s">
        <v>152</v>
      </c>
      <c r="BM891" s="194" t="s">
        <v>1664</v>
      </c>
    </row>
    <row r="892" spans="1:65" s="2" customFormat="1" ht="11.25">
      <c r="A892" s="33"/>
      <c r="B892" s="34"/>
      <c r="C892" s="35"/>
      <c r="D892" s="195" t="s">
        <v>149</v>
      </c>
      <c r="E892" s="35"/>
      <c r="F892" s="196" t="s">
        <v>1663</v>
      </c>
      <c r="G892" s="35"/>
      <c r="H892" s="35"/>
      <c r="I892" s="166"/>
      <c r="J892" s="166"/>
      <c r="K892" s="35"/>
      <c r="L892" s="35"/>
      <c r="M892" s="36"/>
      <c r="N892" s="197"/>
      <c r="O892" s="198"/>
      <c r="P892" s="70"/>
      <c r="Q892" s="70"/>
      <c r="R892" s="70"/>
      <c r="S892" s="70"/>
      <c r="T892" s="70"/>
      <c r="U892" s="70"/>
      <c r="V892" s="70"/>
      <c r="W892" s="70"/>
      <c r="X892" s="70"/>
      <c r="Y892" s="71"/>
      <c r="Z892" s="33"/>
      <c r="AA892" s="33"/>
      <c r="AB892" s="33"/>
      <c r="AC892" s="33"/>
      <c r="AD892" s="33"/>
      <c r="AE892" s="33"/>
      <c r="AT892" s="14" t="s">
        <v>149</v>
      </c>
      <c r="AU892" s="14" t="s">
        <v>79</v>
      </c>
    </row>
    <row r="893" spans="1:65" s="2" customFormat="1" ht="24.2" customHeight="1">
      <c r="A893" s="33"/>
      <c r="B893" s="34"/>
      <c r="C893" s="180" t="s">
        <v>1665</v>
      </c>
      <c r="D893" s="180" t="s">
        <v>140</v>
      </c>
      <c r="E893" s="181" t="s">
        <v>1666</v>
      </c>
      <c r="F893" s="182" t="s">
        <v>1667</v>
      </c>
      <c r="G893" s="183" t="s">
        <v>143</v>
      </c>
      <c r="H893" s="184">
        <v>1</v>
      </c>
      <c r="I893" s="185"/>
      <c r="J893" s="186"/>
      <c r="K893" s="187">
        <f>ROUND(P893*H893,2)</f>
        <v>0</v>
      </c>
      <c r="L893" s="182" t="s">
        <v>144</v>
      </c>
      <c r="M893" s="188"/>
      <c r="N893" s="189" t="s">
        <v>1</v>
      </c>
      <c r="O893" s="190" t="s">
        <v>42</v>
      </c>
      <c r="P893" s="191">
        <f>I893+J893</f>
        <v>0</v>
      </c>
      <c r="Q893" s="191">
        <f>ROUND(I893*H893,2)</f>
        <v>0</v>
      </c>
      <c r="R893" s="191">
        <f>ROUND(J893*H893,2)</f>
        <v>0</v>
      </c>
      <c r="S893" s="70"/>
      <c r="T893" s="192">
        <f>S893*H893</f>
        <v>0</v>
      </c>
      <c r="U893" s="192">
        <v>0</v>
      </c>
      <c r="V893" s="192">
        <f>U893*H893</f>
        <v>0</v>
      </c>
      <c r="W893" s="192">
        <v>0</v>
      </c>
      <c r="X893" s="192">
        <f>W893*H893</f>
        <v>0</v>
      </c>
      <c r="Y893" s="193" t="s">
        <v>1</v>
      </c>
      <c r="Z893" s="33"/>
      <c r="AA893" s="33"/>
      <c r="AB893" s="33"/>
      <c r="AC893" s="33"/>
      <c r="AD893" s="33"/>
      <c r="AE893" s="33"/>
      <c r="AR893" s="194" t="s">
        <v>152</v>
      </c>
      <c r="AT893" s="194" t="s">
        <v>140</v>
      </c>
      <c r="AU893" s="194" t="s">
        <v>79</v>
      </c>
      <c r="AY893" s="14" t="s">
        <v>146</v>
      </c>
      <c r="BE893" s="114">
        <f>IF(O893="základní",K893,0)</f>
        <v>0</v>
      </c>
      <c r="BF893" s="114">
        <f>IF(O893="snížená",K893,0)</f>
        <v>0</v>
      </c>
      <c r="BG893" s="114">
        <f>IF(O893="zákl. přenesená",K893,0)</f>
        <v>0</v>
      </c>
      <c r="BH893" s="114">
        <f>IF(O893="sníž. přenesená",K893,0)</f>
        <v>0</v>
      </c>
      <c r="BI893" s="114">
        <f>IF(O893="nulová",K893,0)</f>
        <v>0</v>
      </c>
      <c r="BJ893" s="14" t="s">
        <v>87</v>
      </c>
      <c r="BK893" s="114">
        <f>ROUND(P893*H893,2)</f>
        <v>0</v>
      </c>
      <c r="BL893" s="14" t="s">
        <v>152</v>
      </c>
      <c r="BM893" s="194" t="s">
        <v>1668</v>
      </c>
    </row>
    <row r="894" spans="1:65" s="2" customFormat="1" ht="11.25">
      <c r="A894" s="33"/>
      <c r="B894" s="34"/>
      <c r="C894" s="35"/>
      <c r="D894" s="195" t="s">
        <v>149</v>
      </c>
      <c r="E894" s="35"/>
      <c r="F894" s="196" t="s">
        <v>1667</v>
      </c>
      <c r="G894" s="35"/>
      <c r="H894" s="35"/>
      <c r="I894" s="166"/>
      <c r="J894" s="166"/>
      <c r="K894" s="35"/>
      <c r="L894" s="35"/>
      <c r="M894" s="36"/>
      <c r="N894" s="197"/>
      <c r="O894" s="198"/>
      <c r="P894" s="70"/>
      <c r="Q894" s="70"/>
      <c r="R894" s="70"/>
      <c r="S894" s="70"/>
      <c r="T894" s="70"/>
      <c r="U894" s="70"/>
      <c r="V894" s="70"/>
      <c r="W894" s="70"/>
      <c r="X894" s="70"/>
      <c r="Y894" s="71"/>
      <c r="Z894" s="33"/>
      <c r="AA894" s="33"/>
      <c r="AB894" s="33"/>
      <c r="AC894" s="33"/>
      <c r="AD894" s="33"/>
      <c r="AE894" s="33"/>
      <c r="AT894" s="14" t="s">
        <v>149</v>
      </c>
      <c r="AU894" s="14" t="s">
        <v>79</v>
      </c>
    </row>
    <row r="895" spans="1:65" s="2" customFormat="1" ht="24.2" customHeight="1">
      <c r="A895" s="33"/>
      <c r="B895" s="34"/>
      <c r="C895" s="180" t="s">
        <v>1669</v>
      </c>
      <c r="D895" s="180" t="s">
        <v>140</v>
      </c>
      <c r="E895" s="181" t="s">
        <v>1670</v>
      </c>
      <c r="F895" s="182" t="s">
        <v>1671</v>
      </c>
      <c r="G895" s="183" t="s">
        <v>143</v>
      </c>
      <c r="H895" s="184">
        <v>1</v>
      </c>
      <c r="I895" s="185"/>
      <c r="J895" s="186"/>
      <c r="K895" s="187">
        <f>ROUND(P895*H895,2)</f>
        <v>0</v>
      </c>
      <c r="L895" s="182" t="s">
        <v>144</v>
      </c>
      <c r="M895" s="188"/>
      <c r="N895" s="189" t="s">
        <v>1</v>
      </c>
      <c r="O895" s="190" t="s">
        <v>42</v>
      </c>
      <c r="P895" s="191">
        <f>I895+J895</f>
        <v>0</v>
      </c>
      <c r="Q895" s="191">
        <f>ROUND(I895*H895,2)</f>
        <v>0</v>
      </c>
      <c r="R895" s="191">
        <f>ROUND(J895*H895,2)</f>
        <v>0</v>
      </c>
      <c r="S895" s="70"/>
      <c r="T895" s="192">
        <f>S895*H895</f>
        <v>0</v>
      </c>
      <c r="U895" s="192">
        <v>0</v>
      </c>
      <c r="V895" s="192">
        <f>U895*H895</f>
        <v>0</v>
      </c>
      <c r="W895" s="192">
        <v>0</v>
      </c>
      <c r="X895" s="192">
        <f>W895*H895</f>
        <v>0</v>
      </c>
      <c r="Y895" s="193" t="s">
        <v>1</v>
      </c>
      <c r="Z895" s="33"/>
      <c r="AA895" s="33"/>
      <c r="AB895" s="33"/>
      <c r="AC895" s="33"/>
      <c r="AD895" s="33"/>
      <c r="AE895" s="33"/>
      <c r="AR895" s="194" t="s">
        <v>152</v>
      </c>
      <c r="AT895" s="194" t="s">
        <v>140</v>
      </c>
      <c r="AU895" s="194" t="s">
        <v>79</v>
      </c>
      <c r="AY895" s="14" t="s">
        <v>146</v>
      </c>
      <c r="BE895" s="114">
        <f>IF(O895="základní",K895,0)</f>
        <v>0</v>
      </c>
      <c r="BF895" s="114">
        <f>IF(O895="snížená",K895,0)</f>
        <v>0</v>
      </c>
      <c r="BG895" s="114">
        <f>IF(O895="zákl. přenesená",K895,0)</f>
        <v>0</v>
      </c>
      <c r="BH895" s="114">
        <f>IF(O895="sníž. přenesená",K895,0)</f>
        <v>0</v>
      </c>
      <c r="BI895" s="114">
        <f>IF(O895="nulová",K895,0)</f>
        <v>0</v>
      </c>
      <c r="BJ895" s="14" t="s">
        <v>87</v>
      </c>
      <c r="BK895" s="114">
        <f>ROUND(P895*H895,2)</f>
        <v>0</v>
      </c>
      <c r="BL895" s="14" t="s">
        <v>152</v>
      </c>
      <c r="BM895" s="194" t="s">
        <v>1672</v>
      </c>
    </row>
    <row r="896" spans="1:65" s="2" customFormat="1" ht="11.25">
      <c r="A896" s="33"/>
      <c r="B896" s="34"/>
      <c r="C896" s="35"/>
      <c r="D896" s="195" t="s">
        <v>149</v>
      </c>
      <c r="E896" s="35"/>
      <c r="F896" s="196" t="s">
        <v>1671</v>
      </c>
      <c r="G896" s="35"/>
      <c r="H896" s="35"/>
      <c r="I896" s="166"/>
      <c r="J896" s="166"/>
      <c r="K896" s="35"/>
      <c r="L896" s="35"/>
      <c r="M896" s="36"/>
      <c r="N896" s="197"/>
      <c r="O896" s="198"/>
      <c r="P896" s="70"/>
      <c r="Q896" s="70"/>
      <c r="R896" s="70"/>
      <c r="S896" s="70"/>
      <c r="T896" s="70"/>
      <c r="U896" s="70"/>
      <c r="V896" s="70"/>
      <c r="W896" s="70"/>
      <c r="X896" s="70"/>
      <c r="Y896" s="71"/>
      <c r="Z896" s="33"/>
      <c r="AA896" s="33"/>
      <c r="AB896" s="33"/>
      <c r="AC896" s="33"/>
      <c r="AD896" s="33"/>
      <c r="AE896" s="33"/>
      <c r="AT896" s="14" t="s">
        <v>149</v>
      </c>
      <c r="AU896" s="14" t="s">
        <v>79</v>
      </c>
    </row>
    <row r="897" spans="1:65" s="2" customFormat="1" ht="24.2" customHeight="1">
      <c r="A897" s="33"/>
      <c r="B897" s="34"/>
      <c r="C897" s="180" t="s">
        <v>1673</v>
      </c>
      <c r="D897" s="180" t="s">
        <v>140</v>
      </c>
      <c r="E897" s="181" t="s">
        <v>1674</v>
      </c>
      <c r="F897" s="182" t="s">
        <v>1675</v>
      </c>
      <c r="G897" s="183" t="s">
        <v>143</v>
      </c>
      <c r="H897" s="184">
        <v>4</v>
      </c>
      <c r="I897" s="185"/>
      <c r="J897" s="186"/>
      <c r="K897" s="187">
        <f>ROUND(P897*H897,2)</f>
        <v>0</v>
      </c>
      <c r="L897" s="182" t="s">
        <v>144</v>
      </c>
      <c r="M897" s="188"/>
      <c r="N897" s="189" t="s">
        <v>1</v>
      </c>
      <c r="O897" s="190" t="s">
        <v>42</v>
      </c>
      <c r="P897" s="191">
        <f>I897+J897</f>
        <v>0</v>
      </c>
      <c r="Q897" s="191">
        <f>ROUND(I897*H897,2)</f>
        <v>0</v>
      </c>
      <c r="R897" s="191">
        <f>ROUND(J897*H897,2)</f>
        <v>0</v>
      </c>
      <c r="S897" s="70"/>
      <c r="T897" s="192">
        <f>S897*H897</f>
        <v>0</v>
      </c>
      <c r="U897" s="192">
        <v>0</v>
      </c>
      <c r="V897" s="192">
        <f>U897*H897</f>
        <v>0</v>
      </c>
      <c r="W897" s="192">
        <v>0</v>
      </c>
      <c r="X897" s="192">
        <f>W897*H897</f>
        <v>0</v>
      </c>
      <c r="Y897" s="193" t="s">
        <v>1</v>
      </c>
      <c r="Z897" s="33"/>
      <c r="AA897" s="33"/>
      <c r="AB897" s="33"/>
      <c r="AC897" s="33"/>
      <c r="AD897" s="33"/>
      <c r="AE897" s="33"/>
      <c r="AR897" s="194" t="s">
        <v>152</v>
      </c>
      <c r="AT897" s="194" t="s">
        <v>140</v>
      </c>
      <c r="AU897" s="194" t="s">
        <v>79</v>
      </c>
      <c r="AY897" s="14" t="s">
        <v>146</v>
      </c>
      <c r="BE897" s="114">
        <f>IF(O897="základní",K897,0)</f>
        <v>0</v>
      </c>
      <c r="BF897" s="114">
        <f>IF(O897="snížená",K897,0)</f>
        <v>0</v>
      </c>
      <c r="BG897" s="114">
        <f>IF(O897="zákl. přenesená",K897,0)</f>
        <v>0</v>
      </c>
      <c r="BH897" s="114">
        <f>IF(O897="sníž. přenesená",K897,0)</f>
        <v>0</v>
      </c>
      <c r="BI897" s="114">
        <f>IF(O897="nulová",K897,0)</f>
        <v>0</v>
      </c>
      <c r="BJ897" s="14" t="s">
        <v>87</v>
      </c>
      <c r="BK897" s="114">
        <f>ROUND(P897*H897,2)</f>
        <v>0</v>
      </c>
      <c r="BL897" s="14" t="s">
        <v>152</v>
      </c>
      <c r="BM897" s="194" t="s">
        <v>1676</v>
      </c>
    </row>
    <row r="898" spans="1:65" s="2" customFormat="1" ht="11.25">
      <c r="A898" s="33"/>
      <c r="B898" s="34"/>
      <c r="C898" s="35"/>
      <c r="D898" s="195" t="s">
        <v>149</v>
      </c>
      <c r="E898" s="35"/>
      <c r="F898" s="196" t="s">
        <v>1675</v>
      </c>
      <c r="G898" s="35"/>
      <c r="H898" s="35"/>
      <c r="I898" s="166"/>
      <c r="J898" s="166"/>
      <c r="K898" s="35"/>
      <c r="L898" s="35"/>
      <c r="M898" s="36"/>
      <c r="N898" s="197"/>
      <c r="O898" s="198"/>
      <c r="P898" s="70"/>
      <c r="Q898" s="70"/>
      <c r="R898" s="70"/>
      <c r="S898" s="70"/>
      <c r="T898" s="70"/>
      <c r="U898" s="70"/>
      <c r="V898" s="70"/>
      <c r="W898" s="70"/>
      <c r="X898" s="70"/>
      <c r="Y898" s="71"/>
      <c r="Z898" s="33"/>
      <c r="AA898" s="33"/>
      <c r="AB898" s="33"/>
      <c r="AC898" s="33"/>
      <c r="AD898" s="33"/>
      <c r="AE898" s="33"/>
      <c r="AT898" s="14" t="s">
        <v>149</v>
      </c>
      <c r="AU898" s="14" t="s">
        <v>79</v>
      </c>
    </row>
    <row r="899" spans="1:65" s="2" customFormat="1" ht="24.2" customHeight="1">
      <c r="A899" s="33"/>
      <c r="B899" s="34"/>
      <c r="C899" s="180" t="s">
        <v>1677</v>
      </c>
      <c r="D899" s="180" t="s">
        <v>140</v>
      </c>
      <c r="E899" s="181" t="s">
        <v>1678</v>
      </c>
      <c r="F899" s="182" t="s">
        <v>1679</v>
      </c>
      <c r="G899" s="183" t="s">
        <v>143</v>
      </c>
      <c r="H899" s="184">
        <v>10</v>
      </c>
      <c r="I899" s="185"/>
      <c r="J899" s="186"/>
      <c r="K899" s="187">
        <f>ROUND(P899*H899,2)</f>
        <v>0</v>
      </c>
      <c r="L899" s="182" t="s">
        <v>144</v>
      </c>
      <c r="M899" s="188"/>
      <c r="N899" s="189" t="s">
        <v>1</v>
      </c>
      <c r="O899" s="190" t="s">
        <v>42</v>
      </c>
      <c r="P899" s="191">
        <f>I899+J899</f>
        <v>0</v>
      </c>
      <c r="Q899" s="191">
        <f>ROUND(I899*H899,2)</f>
        <v>0</v>
      </c>
      <c r="R899" s="191">
        <f>ROUND(J899*H899,2)</f>
        <v>0</v>
      </c>
      <c r="S899" s="70"/>
      <c r="T899" s="192">
        <f>S899*H899</f>
        <v>0</v>
      </c>
      <c r="U899" s="192">
        <v>0</v>
      </c>
      <c r="V899" s="192">
        <f>U899*H899</f>
        <v>0</v>
      </c>
      <c r="W899" s="192">
        <v>0</v>
      </c>
      <c r="X899" s="192">
        <f>W899*H899</f>
        <v>0</v>
      </c>
      <c r="Y899" s="193" t="s">
        <v>1</v>
      </c>
      <c r="Z899" s="33"/>
      <c r="AA899" s="33"/>
      <c r="AB899" s="33"/>
      <c r="AC899" s="33"/>
      <c r="AD899" s="33"/>
      <c r="AE899" s="33"/>
      <c r="AR899" s="194" t="s">
        <v>152</v>
      </c>
      <c r="AT899" s="194" t="s">
        <v>140</v>
      </c>
      <c r="AU899" s="194" t="s">
        <v>79</v>
      </c>
      <c r="AY899" s="14" t="s">
        <v>146</v>
      </c>
      <c r="BE899" s="114">
        <f>IF(O899="základní",K899,0)</f>
        <v>0</v>
      </c>
      <c r="BF899" s="114">
        <f>IF(O899="snížená",K899,0)</f>
        <v>0</v>
      </c>
      <c r="BG899" s="114">
        <f>IF(O899="zákl. přenesená",K899,0)</f>
        <v>0</v>
      </c>
      <c r="BH899" s="114">
        <f>IF(O899="sníž. přenesená",K899,0)</f>
        <v>0</v>
      </c>
      <c r="BI899" s="114">
        <f>IF(O899="nulová",K899,0)</f>
        <v>0</v>
      </c>
      <c r="BJ899" s="14" t="s">
        <v>87</v>
      </c>
      <c r="BK899" s="114">
        <f>ROUND(P899*H899,2)</f>
        <v>0</v>
      </c>
      <c r="BL899" s="14" t="s">
        <v>152</v>
      </c>
      <c r="BM899" s="194" t="s">
        <v>1680</v>
      </c>
    </row>
    <row r="900" spans="1:65" s="2" customFormat="1" ht="11.25">
      <c r="A900" s="33"/>
      <c r="B900" s="34"/>
      <c r="C900" s="35"/>
      <c r="D900" s="195" t="s">
        <v>149</v>
      </c>
      <c r="E900" s="35"/>
      <c r="F900" s="196" t="s">
        <v>1679</v>
      </c>
      <c r="G900" s="35"/>
      <c r="H900" s="35"/>
      <c r="I900" s="166"/>
      <c r="J900" s="166"/>
      <c r="K900" s="35"/>
      <c r="L900" s="35"/>
      <c r="M900" s="36"/>
      <c r="N900" s="197"/>
      <c r="O900" s="198"/>
      <c r="P900" s="70"/>
      <c r="Q900" s="70"/>
      <c r="R900" s="70"/>
      <c r="S900" s="70"/>
      <c r="T900" s="70"/>
      <c r="U900" s="70"/>
      <c r="V900" s="70"/>
      <c r="W900" s="70"/>
      <c r="X900" s="70"/>
      <c r="Y900" s="71"/>
      <c r="Z900" s="33"/>
      <c r="AA900" s="33"/>
      <c r="AB900" s="33"/>
      <c r="AC900" s="33"/>
      <c r="AD900" s="33"/>
      <c r="AE900" s="33"/>
      <c r="AT900" s="14" t="s">
        <v>149</v>
      </c>
      <c r="AU900" s="14" t="s">
        <v>79</v>
      </c>
    </row>
    <row r="901" spans="1:65" s="2" customFormat="1" ht="24.2" customHeight="1">
      <c r="A901" s="33"/>
      <c r="B901" s="34"/>
      <c r="C901" s="180" t="s">
        <v>1681</v>
      </c>
      <c r="D901" s="180" t="s">
        <v>140</v>
      </c>
      <c r="E901" s="181" t="s">
        <v>1682</v>
      </c>
      <c r="F901" s="182" t="s">
        <v>1683</v>
      </c>
      <c r="G901" s="183" t="s">
        <v>143</v>
      </c>
      <c r="H901" s="184">
        <v>10</v>
      </c>
      <c r="I901" s="185"/>
      <c r="J901" s="186"/>
      <c r="K901" s="187">
        <f>ROUND(P901*H901,2)</f>
        <v>0</v>
      </c>
      <c r="L901" s="182" t="s">
        <v>144</v>
      </c>
      <c r="M901" s="188"/>
      <c r="N901" s="189" t="s">
        <v>1</v>
      </c>
      <c r="O901" s="190" t="s">
        <v>42</v>
      </c>
      <c r="P901" s="191">
        <f>I901+J901</f>
        <v>0</v>
      </c>
      <c r="Q901" s="191">
        <f>ROUND(I901*H901,2)</f>
        <v>0</v>
      </c>
      <c r="R901" s="191">
        <f>ROUND(J901*H901,2)</f>
        <v>0</v>
      </c>
      <c r="S901" s="70"/>
      <c r="T901" s="192">
        <f>S901*H901</f>
        <v>0</v>
      </c>
      <c r="U901" s="192">
        <v>0</v>
      </c>
      <c r="V901" s="192">
        <f>U901*H901</f>
        <v>0</v>
      </c>
      <c r="W901" s="192">
        <v>0</v>
      </c>
      <c r="X901" s="192">
        <f>W901*H901</f>
        <v>0</v>
      </c>
      <c r="Y901" s="193" t="s">
        <v>1</v>
      </c>
      <c r="Z901" s="33"/>
      <c r="AA901" s="33"/>
      <c r="AB901" s="33"/>
      <c r="AC901" s="33"/>
      <c r="AD901" s="33"/>
      <c r="AE901" s="33"/>
      <c r="AR901" s="194" t="s">
        <v>152</v>
      </c>
      <c r="AT901" s="194" t="s">
        <v>140</v>
      </c>
      <c r="AU901" s="194" t="s">
        <v>79</v>
      </c>
      <c r="AY901" s="14" t="s">
        <v>146</v>
      </c>
      <c r="BE901" s="114">
        <f>IF(O901="základní",K901,0)</f>
        <v>0</v>
      </c>
      <c r="BF901" s="114">
        <f>IF(O901="snížená",K901,0)</f>
        <v>0</v>
      </c>
      <c r="BG901" s="114">
        <f>IF(O901="zákl. přenesená",K901,0)</f>
        <v>0</v>
      </c>
      <c r="BH901" s="114">
        <f>IF(O901="sníž. přenesená",K901,0)</f>
        <v>0</v>
      </c>
      <c r="BI901" s="114">
        <f>IF(O901="nulová",K901,0)</f>
        <v>0</v>
      </c>
      <c r="BJ901" s="14" t="s">
        <v>87</v>
      </c>
      <c r="BK901" s="114">
        <f>ROUND(P901*H901,2)</f>
        <v>0</v>
      </c>
      <c r="BL901" s="14" t="s">
        <v>152</v>
      </c>
      <c r="BM901" s="194" t="s">
        <v>1684</v>
      </c>
    </row>
    <row r="902" spans="1:65" s="2" customFormat="1" ht="11.25">
      <c r="A902" s="33"/>
      <c r="B902" s="34"/>
      <c r="C902" s="35"/>
      <c r="D902" s="195" t="s">
        <v>149</v>
      </c>
      <c r="E902" s="35"/>
      <c r="F902" s="196" t="s">
        <v>1683</v>
      </c>
      <c r="G902" s="35"/>
      <c r="H902" s="35"/>
      <c r="I902" s="166"/>
      <c r="J902" s="166"/>
      <c r="K902" s="35"/>
      <c r="L902" s="35"/>
      <c r="M902" s="36"/>
      <c r="N902" s="197"/>
      <c r="O902" s="198"/>
      <c r="P902" s="70"/>
      <c r="Q902" s="70"/>
      <c r="R902" s="70"/>
      <c r="S902" s="70"/>
      <c r="T902" s="70"/>
      <c r="U902" s="70"/>
      <c r="V902" s="70"/>
      <c r="W902" s="70"/>
      <c r="X902" s="70"/>
      <c r="Y902" s="71"/>
      <c r="Z902" s="33"/>
      <c r="AA902" s="33"/>
      <c r="AB902" s="33"/>
      <c r="AC902" s="33"/>
      <c r="AD902" s="33"/>
      <c r="AE902" s="33"/>
      <c r="AT902" s="14" t="s">
        <v>149</v>
      </c>
      <c r="AU902" s="14" t="s">
        <v>79</v>
      </c>
    </row>
    <row r="903" spans="1:65" s="2" customFormat="1" ht="24.2" customHeight="1">
      <c r="A903" s="33"/>
      <c r="B903" s="34"/>
      <c r="C903" s="180" t="s">
        <v>1685</v>
      </c>
      <c r="D903" s="180" t="s">
        <v>140</v>
      </c>
      <c r="E903" s="181" t="s">
        <v>1686</v>
      </c>
      <c r="F903" s="182" t="s">
        <v>1687</v>
      </c>
      <c r="G903" s="183" t="s">
        <v>143</v>
      </c>
      <c r="H903" s="184">
        <v>10</v>
      </c>
      <c r="I903" s="185"/>
      <c r="J903" s="186"/>
      <c r="K903" s="187">
        <f>ROUND(P903*H903,2)</f>
        <v>0</v>
      </c>
      <c r="L903" s="182" t="s">
        <v>144</v>
      </c>
      <c r="M903" s="188"/>
      <c r="N903" s="189" t="s">
        <v>1</v>
      </c>
      <c r="O903" s="190" t="s">
        <v>42</v>
      </c>
      <c r="P903" s="191">
        <f>I903+J903</f>
        <v>0</v>
      </c>
      <c r="Q903" s="191">
        <f>ROUND(I903*H903,2)</f>
        <v>0</v>
      </c>
      <c r="R903" s="191">
        <f>ROUND(J903*H903,2)</f>
        <v>0</v>
      </c>
      <c r="S903" s="70"/>
      <c r="T903" s="192">
        <f>S903*H903</f>
        <v>0</v>
      </c>
      <c r="U903" s="192">
        <v>0</v>
      </c>
      <c r="V903" s="192">
        <f>U903*H903</f>
        <v>0</v>
      </c>
      <c r="W903" s="192">
        <v>0</v>
      </c>
      <c r="X903" s="192">
        <f>W903*H903</f>
        <v>0</v>
      </c>
      <c r="Y903" s="193" t="s">
        <v>1</v>
      </c>
      <c r="Z903" s="33"/>
      <c r="AA903" s="33"/>
      <c r="AB903" s="33"/>
      <c r="AC903" s="33"/>
      <c r="AD903" s="33"/>
      <c r="AE903" s="33"/>
      <c r="AR903" s="194" t="s">
        <v>152</v>
      </c>
      <c r="AT903" s="194" t="s">
        <v>140</v>
      </c>
      <c r="AU903" s="194" t="s">
        <v>79</v>
      </c>
      <c r="AY903" s="14" t="s">
        <v>146</v>
      </c>
      <c r="BE903" s="114">
        <f>IF(O903="základní",K903,0)</f>
        <v>0</v>
      </c>
      <c r="BF903" s="114">
        <f>IF(O903="snížená",K903,0)</f>
        <v>0</v>
      </c>
      <c r="BG903" s="114">
        <f>IF(O903="zákl. přenesená",K903,0)</f>
        <v>0</v>
      </c>
      <c r="BH903" s="114">
        <f>IF(O903="sníž. přenesená",K903,0)</f>
        <v>0</v>
      </c>
      <c r="BI903" s="114">
        <f>IF(O903="nulová",K903,0)</f>
        <v>0</v>
      </c>
      <c r="BJ903" s="14" t="s">
        <v>87</v>
      </c>
      <c r="BK903" s="114">
        <f>ROUND(P903*H903,2)</f>
        <v>0</v>
      </c>
      <c r="BL903" s="14" t="s">
        <v>152</v>
      </c>
      <c r="BM903" s="194" t="s">
        <v>1688</v>
      </c>
    </row>
    <row r="904" spans="1:65" s="2" customFormat="1" ht="11.25">
      <c r="A904" s="33"/>
      <c r="B904" s="34"/>
      <c r="C904" s="35"/>
      <c r="D904" s="195" t="s">
        <v>149</v>
      </c>
      <c r="E904" s="35"/>
      <c r="F904" s="196" t="s">
        <v>1687</v>
      </c>
      <c r="G904" s="35"/>
      <c r="H904" s="35"/>
      <c r="I904" s="166"/>
      <c r="J904" s="166"/>
      <c r="K904" s="35"/>
      <c r="L904" s="35"/>
      <c r="M904" s="36"/>
      <c r="N904" s="197"/>
      <c r="O904" s="198"/>
      <c r="P904" s="70"/>
      <c r="Q904" s="70"/>
      <c r="R904" s="70"/>
      <c r="S904" s="70"/>
      <c r="T904" s="70"/>
      <c r="U904" s="70"/>
      <c r="V904" s="70"/>
      <c r="W904" s="70"/>
      <c r="X904" s="70"/>
      <c r="Y904" s="71"/>
      <c r="Z904" s="33"/>
      <c r="AA904" s="33"/>
      <c r="AB904" s="33"/>
      <c r="AC904" s="33"/>
      <c r="AD904" s="33"/>
      <c r="AE904" s="33"/>
      <c r="AT904" s="14" t="s">
        <v>149</v>
      </c>
      <c r="AU904" s="14" t="s">
        <v>79</v>
      </c>
    </row>
    <row r="905" spans="1:65" s="2" customFormat="1" ht="24.2" customHeight="1">
      <c r="A905" s="33"/>
      <c r="B905" s="34"/>
      <c r="C905" s="180" t="s">
        <v>1689</v>
      </c>
      <c r="D905" s="180" t="s">
        <v>140</v>
      </c>
      <c r="E905" s="181" t="s">
        <v>1690</v>
      </c>
      <c r="F905" s="182" t="s">
        <v>1691</v>
      </c>
      <c r="G905" s="183" t="s">
        <v>143</v>
      </c>
      <c r="H905" s="184">
        <v>10</v>
      </c>
      <c r="I905" s="185"/>
      <c r="J905" s="186"/>
      <c r="K905" s="187">
        <f>ROUND(P905*H905,2)</f>
        <v>0</v>
      </c>
      <c r="L905" s="182" t="s">
        <v>144</v>
      </c>
      <c r="M905" s="188"/>
      <c r="N905" s="189" t="s">
        <v>1</v>
      </c>
      <c r="O905" s="190" t="s">
        <v>42</v>
      </c>
      <c r="P905" s="191">
        <f>I905+J905</f>
        <v>0</v>
      </c>
      <c r="Q905" s="191">
        <f>ROUND(I905*H905,2)</f>
        <v>0</v>
      </c>
      <c r="R905" s="191">
        <f>ROUND(J905*H905,2)</f>
        <v>0</v>
      </c>
      <c r="S905" s="70"/>
      <c r="T905" s="192">
        <f>S905*H905</f>
        <v>0</v>
      </c>
      <c r="U905" s="192">
        <v>0</v>
      </c>
      <c r="V905" s="192">
        <f>U905*H905</f>
        <v>0</v>
      </c>
      <c r="W905" s="192">
        <v>0</v>
      </c>
      <c r="X905" s="192">
        <f>W905*H905</f>
        <v>0</v>
      </c>
      <c r="Y905" s="193" t="s">
        <v>1</v>
      </c>
      <c r="Z905" s="33"/>
      <c r="AA905" s="33"/>
      <c r="AB905" s="33"/>
      <c r="AC905" s="33"/>
      <c r="AD905" s="33"/>
      <c r="AE905" s="33"/>
      <c r="AR905" s="194" t="s">
        <v>152</v>
      </c>
      <c r="AT905" s="194" t="s">
        <v>140</v>
      </c>
      <c r="AU905" s="194" t="s">
        <v>79</v>
      </c>
      <c r="AY905" s="14" t="s">
        <v>146</v>
      </c>
      <c r="BE905" s="114">
        <f>IF(O905="základní",K905,0)</f>
        <v>0</v>
      </c>
      <c r="BF905" s="114">
        <f>IF(O905="snížená",K905,0)</f>
        <v>0</v>
      </c>
      <c r="BG905" s="114">
        <f>IF(O905="zákl. přenesená",K905,0)</f>
        <v>0</v>
      </c>
      <c r="BH905" s="114">
        <f>IF(O905="sníž. přenesená",K905,0)</f>
        <v>0</v>
      </c>
      <c r="BI905" s="114">
        <f>IF(O905="nulová",K905,0)</f>
        <v>0</v>
      </c>
      <c r="BJ905" s="14" t="s">
        <v>87</v>
      </c>
      <c r="BK905" s="114">
        <f>ROUND(P905*H905,2)</f>
        <v>0</v>
      </c>
      <c r="BL905" s="14" t="s">
        <v>152</v>
      </c>
      <c r="BM905" s="194" t="s">
        <v>1692</v>
      </c>
    </row>
    <row r="906" spans="1:65" s="2" customFormat="1" ht="11.25">
      <c r="A906" s="33"/>
      <c r="B906" s="34"/>
      <c r="C906" s="35"/>
      <c r="D906" s="195" t="s">
        <v>149</v>
      </c>
      <c r="E906" s="35"/>
      <c r="F906" s="196" t="s">
        <v>1691</v>
      </c>
      <c r="G906" s="35"/>
      <c r="H906" s="35"/>
      <c r="I906" s="166"/>
      <c r="J906" s="166"/>
      <c r="K906" s="35"/>
      <c r="L906" s="35"/>
      <c r="M906" s="36"/>
      <c r="N906" s="197"/>
      <c r="O906" s="198"/>
      <c r="P906" s="70"/>
      <c r="Q906" s="70"/>
      <c r="R906" s="70"/>
      <c r="S906" s="70"/>
      <c r="T906" s="70"/>
      <c r="U906" s="70"/>
      <c r="V906" s="70"/>
      <c r="W906" s="70"/>
      <c r="X906" s="70"/>
      <c r="Y906" s="71"/>
      <c r="Z906" s="33"/>
      <c r="AA906" s="33"/>
      <c r="AB906" s="33"/>
      <c r="AC906" s="33"/>
      <c r="AD906" s="33"/>
      <c r="AE906" s="33"/>
      <c r="AT906" s="14" t="s">
        <v>149</v>
      </c>
      <c r="AU906" s="14" t="s">
        <v>79</v>
      </c>
    </row>
    <row r="907" spans="1:65" s="2" customFormat="1" ht="24.2" customHeight="1">
      <c r="A907" s="33"/>
      <c r="B907" s="34"/>
      <c r="C907" s="180" t="s">
        <v>1693</v>
      </c>
      <c r="D907" s="180" t="s">
        <v>140</v>
      </c>
      <c r="E907" s="181" t="s">
        <v>1694</v>
      </c>
      <c r="F907" s="182" t="s">
        <v>1695</v>
      </c>
      <c r="G907" s="183" t="s">
        <v>143</v>
      </c>
      <c r="H907" s="184">
        <v>10</v>
      </c>
      <c r="I907" s="185"/>
      <c r="J907" s="186"/>
      <c r="K907" s="187">
        <f>ROUND(P907*H907,2)</f>
        <v>0</v>
      </c>
      <c r="L907" s="182" t="s">
        <v>144</v>
      </c>
      <c r="M907" s="188"/>
      <c r="N907" s="189" t="s">
        <v>1</v>
      </c>
      <c r="O907" s="190" t="s">
        <v>42</v>
      </c>
      <c r="P907" s="191">
        <f>I907+J907</f>
        <v>0</v>
      </c>
      <c r="Q907" s="191">
        <f>ROUND(I907*H907,2)</f>
        <v>0</v>
      </c>
      <c r="R907" s="191">
        <f>ROUND(J907*H907,2)</f>
        <v>0</v>
      </c>
      <c r="S907" s="70"/>
      <c r="T907" s="192">
        <f>S907*H907</f>
        <v>0</v>
      </c>
      <c r="U907" s="192">
        <v>0</v>
      </c>
      <c r="V907" s="192">
        <f>U907*H907</f>
        <v>0</v>
      </c>
      <c r="W907" s="192">
        <v>0</v>
      </c>
      <c r="X907" s="192">
        <f>W907*H907</f>
        <v>0</v>
      </c>
      <c r="Y907" s="193" t="s">
        <v>1</v>
      </c>
      <c r="Z907" s="33"/>
      <c r="AA907" s="33"/>
      <c r="AB907" s="33"/>
      <c r="AC907" s="33"/>
      <c r="AD907" s="33"/>
      <c r="AE907" s="33"/>
      <c r="AR907" s="194" t="s">
        <v>152</v>
      </c>
      <c r="AT907" s="194" t="s">
        <v>140</v>
      </c>
      <c r="AU907" s="194" t="s">
        <v>79</v>
      </c>
      <c r="AY907" s="14" t="s">
        <v>146</v>
      </c>
      <c r="BE907" s="114">
        <f>IF(O907="základní",K907,0)</f>
        <v>0</v>
      </c>
      <c r="BF907" s="114">
        <f>IF(O907="snížená",K907,0)</f>
        <v>0</v>
      </c>
      <c r="BG907" s="114">
        <f>IF(O907="zákl. přenesená",K907,0)</f>
        <v>0</v>
      </c>
      <c r="BH907" s="114">
        <f>IF(O907="sníž. přenesená",K907,0)</f>
        <v>0</v>
      </c>
      <c r="BI907" s="114">
        <f>IF(O907="nulová",K907,0)</f>
        <v>0</v>
      </c>
      <c r="BJ907" s="14" t="s">
        <v>87</v>
      </c>
      <c r="BK907" s="114">
        <f>ROUND(P907*H907,2)</f>
        <v>0</v>
      </c>
      <c r="BL907" s="14" t="s">
        <v>152</v>
      </c>
      <c r="BM907" s="194" t="s">
        <v>1696</v>
      </c>
    </row>
    <row r="908" spans="1:65" s="2" customFormat="1" ht="11.25">
      <c r="A908" s="33"/>
      <c r="B908" s="34"/>
      <c r="C908" s="35"/>
      <c r="D908" s="195" t="s">
        <v>149</v>
      </c>
      <c r="E908" s="35"/>
      <c r="F908" s="196" t="s">
        <v>1695</v>
      </c>
      <c r="G908" s="35"/>
      <c r="H908" s="35"/>
      <c r="I908" s="166"/>
      <c r="J908" s="166"/>
      <c r="K908" s="35"/>
      <c r="L908" s="35"/>
      <c r="M908" s="36"/>
      <c r="N908" s="197"/>
      <c r="O908" s="198"/>
      <c r="P908" s="70"/>
      <c r="Q908" s="70"/>
      <c r="R908" s="70"/>
      <c r="S908" s="70"/>
      <c r="T908" s="70"/>
      <c r="U908" s="70"/>
      <c r="V908" s="70"/>
      <c r="W908" s="70"/>
      <c r="X908" s="70"/>
      <c r="Y908" s="71"/>
      <c r="Z908" s="33"/>
      <c r="AA908" s="33"/>
      <c r="AB908" s="33"/>
      <c r="AC908" s="33"/>
      <c r="AD908" s="33"/>
      <c r="AE908" s="33"/>
      <c r="AT908" s="14" t="s">
        <v>149</v>
      </c>
      <c r="AU908" s="14" t="s">
        <v>79</v>
      </c>
    </row>
    <row r="909" spans="1:65" s="2" customFormat="1" ht="24.2" customHeight="1">
      <c r="A909" s="33"/>
      <c r="B909" s="34"/>
      <c r="C909" s="180" t="s">
        <v>1697</v>
      </c>
      <c r="D909" s="180" t="s">
        <v>140</v>
      </c>
      <c r="E909" s="181" t="s">
        <v>1698</v>
      </c>
      <c r="F909" s="182" t="s">
        <v>1699</v>
      </c>
      <c r="G909" s="183" t="s">
        <v>143</v>
      </c>
      <c r="H909" s="184">
        <v>10</v>
      </c>
      <c r="I909" s="185"/>
      <c r="J909" s="186"/>
      <c r="K909" s="187">
        <f>ROUND(P909*H909,2)</f>
        <v>0</v>
      </c>
      <c r="L909" s="182" t="s">
        <v>144</v>
      </c>
      <c r="M909" s="188"/>
      <c r="N909" s="189" t="s">
        <v>1</v>
      </c>
      <c r="O909" s="190" t="s">
        <v>42</v>
      </c>
      <c r="P909" s="191">
        <f>I909+J909</f>
        <v>0</v>
      </c>
      <c r="Q909" s="191">
        <f>ROUND(I909*H909,2)</f>
        <v>0</v>
      </c>
      <c r="R909" s="191">
        <f>ROUND(J909*H909,2)</f>
        <v>0</v>
      </c>
      <c r="S909" s="70"/>
      <c r="T909" s="192">
        <f>S909*H909</f>
        <v>0</v>
      </c>
      <c r="U909" s="192">
        <v>0</v>
      </c>
      <c r="V909" s="192">
        <f>U909*H909</f>
        <v>0</v>
      </c>
      <c r="W909" s="192">
        <v>0</v>
      </c>
      <c r="X909" s="192">
        <f>W909*H909</f>
        <v>0</v>
      </c>
      <c r="Y909" s="193" t="s">
        <v>1</v>
      </c>
      <c r="Z909" s="33"/>
      <c r="AA909" s="33"/>
      <c r="AB909" s="33"/>
      <c r="AC909" s="33"/>
      <c r="AD909" s="33"/>
      <c r="AE909" s="33"/>
      <c r="AR909" s="194" t="s">
        <v>152</v>
      </c>
      <c r="AT909" s="194" t="s">
        <v>140</v>
      </c>
      <c r="AU909" s="194" t="s">
        <v>79</v>
      </c>
      <c r="AY909" s="14" t="s">
        <v>146</v>
      </c>
      <c r="BE909" s="114">
        <f>IF(O909="základní",K909,0)</f>
        <v>0</v>
      </c>
      <c r="BF909" s="114">
        <f>IF(O909="snížená",K909,0)</f>
        <v>0</v>
      </c>
      <c r="BG909" s="114">
        <f>IF(O909="zákl. přenesená",K909,0)</f>
        <v>0</v>
      </c>
      <c r="BH909" s="114">
        <f>IF(O909="sníž. přenesená",K909,0)</f>
        <v>0</v>
      </c>
      <c r="BI909" s="114">
        <f>IF(O909="nulová",K909,0)</f>
        <v>0</v>
      </c>
      <c r="BJ909" s="14" t="s">
        <v>87</v>
      </c>
      <c r="BK909" s="114">
        <f>ROUND(P909*H909,2)</f>
        <v>0</v>
      </c>
      <c r="BL909" s="14" t="s">
        <v>152</v>
      </c>
      <c r="BM909" s="194" t="s">
        <v>1700</v>
      </c>
    </row>
    <row r="910" spans="1:65" s="2" customFormat="1" ht="11.25">
      <c r="A910" s="33"/>
      <c r="B910" s="34"/>
      <c r="C910" s="35"/>
      <c r="D910" s="195" t="s">
        <v>149</v>
      </c>
      <c r="E910" s="35"/>
      <c r="F910" s="196" t="s">
        <v>1699</v>
      </c>
      <c r="G910" s="35"/>
      <c r="H910" s="35"/>
      <c r="I910" s="166"/>
      <c r="J910" s="166"/>
      <c r="K910" s="35"/>
      <c r="L910" s="35"/>
      <c r="M910" s="36"/>
      <c r="N910" s="197"/>
      <c r="O910" s="198"/>
      <c r="P910" s="70"/>
      <c r="Q910" s="70"/>
      <c r="R910" s="70"/>
      <c r="S910" s="70"/>
      <c r="T910" s="70"/>
      <c r="U910" s="70"/>
      <c r="V910" s="70"/>
      <c r="W910" s="70"/>
      <c r="X910" s="70"/>
      <c r="Y910" s="71"/>
      <c r="Z910" s="33"/>
      <c r="AA910" s="33"/>
      <c r="AB910" s="33"/>
      <c r="AC910" s="33"/>
      <c r="AD910" s="33"/>
      <c r="AE910" s="33"/>
      <c r="AT910" s="14" t="s">
        <v>149</v>
      </c>
      <c r="AU910" s="14" t="s">
        <v>79</v>
      </c>
    </row>
    <row r="911" spans="1:65" s="2" customFormat="1" ht="24.2" customHeight="1">
      <c r="A911" s="33"/>
      <c r="B911" s="34"/>
      <c r="C911" s="180" t="s">
        <v>1701</v>
      </c>
      <c r="D911" s="180" t="s">
        <v>140</v>
      </c>
      <c r="E911" s="181" t="s">
        <v>1702</v>
      </c>
      <c r="F911" s="182" t="s">
        <v>1703</v>
      </c>
      <c r="G911" s="183" t="s">
        <v>143</v>
      </c>
      <c r="H911" s="184">
        <v>5</v>
      </c>
      <c r="I911" s="185"/>
      <c r="J911" s="186"/>
      <c r="K911" s="187">
        <f>ROUND(P911*H911,2)</f>
        <v>0</v>
      </c>
      <c r="L911" s="182" t="s">
        <v>144</v>
      </c>
      <c r="M911" s="188"/>
      <c r="N911" s="189" t="s">
        <v>1</v>
      </c>
      <c r="O911" s="190" t="s">
        <v>42</v>
      </c>
      <c r="P911" s="191">
        <f>I911+J911</f>
        <v>0</v>
      </c>
      <c r="Q911" s="191">
        <f>ROUND(I911*H911,2)</f>
        <v>0</v>
      </c>
      <c r="R911" s="191">
        <f>ROUND(J911*H911,2)</f>
        <v>0</v>
      </c>
      <c r="S911" s="70"/>
      <c r="T911" s="192">
        <f>S911*H911</f>
        <v>0</v>
      </c>
      <c r="U911" s="192">
        <v>0</v>
      </c>
      <c r="V911" s="192">
        <f>U911*H911</f>
        <v>0</v>
      </c>
      <c r="W911" s="192">
        <v>0</v>
      </c>
      <c r="X911" s="192">
        <f>W911*H911</f>
        <v>0</v>
      </c>
      <c r="Y911" s="193" t="s">
        <v>1</v>
      </c>
      <c r="Z911" s="33"/>
      <c r="AA911" s="33"/>
      <c r="AB911" s="33"/>
      <c r="AC911" s="33"/>
      <c r="AD911" s="33"/>
      <c r="AE911" s="33"/>
      <c r="AR911" s="194" t="s">
        <v>152</v>
      </c>
      <c r="AT911" s="194" t="s">
        <v>140</v>
      </c>
      <c r="AU911" s="194" t="s">
        <v>79</v>
      </c>
      <c r="AY911" s="14" t="s">
        <v>146</v>
      </c>
      <c r="BE911" s="114">
        <f>IF(O911="základní",K911,0)</f>
        <v>0</v>
      </c>
      <c r="BF911" s="114">
        <f>IF(O911="snížená",K911,0)</f>
        <v>0</v>
      </c>
      <c r="BG911" s="114">
        <f>IF(O911="zákl. přenesená",K911,0)</f>
        <v>0</v>
      </c>
      <c r="BH911" s="114">
        <f>IF(O911="sníž. přenesená",K911,0)</f>
        <v>0</v>
      </c>
      <c r="BI911" s="114">
        <f>IF(O911="nulová",K911,0)</f>
        <v>0</v>
      </c>
      <c r="BJ911" s="14" t="s">
        <v>87</v>
      </c>
      <c r="BK911" s="114">
        <f>ROUND(P911*H911,2)</f>
        <v>0</v>
      </c>
      <c r="BL911" s="14" t="s">
        <v>152</v>
      </c>
      <c r="BM911" s="194" t="s">
        <v>1704</v>
      </c>
    </row>
    <row r="912" spans="1:65" s="2" customFormat="1" ht="11.25">
      <c r="A912" s="33"/>
      <c r="B912" s="34"/>
      <c r="C912" s="35"/>
      <c r="D912" s="195" t="s">
        <v>149</v>
      </c>
      <c r="E912" s="35"/>
      <c r="F912" s="196" t="s">
        <v>1703</v>
      </c>
      <c r="G912" s="35"/>
      <c r="H912" s="35"/>
      <c r="I912" s="166"/>
      <c r="J912" s="166"/>
      <c r="K912" s="35"/>
      <c r="L912" s="35"/>
      <c r="M912" s="36"/>
      <c r="N912" s="197"/>
      <c r="O912" s="198"/>
      <c r="P912" s="70"/>
      <c r="Q912" s="70"/>
      <c r="R912" s="70"/>
      <c r="S912" s="70"/>
      <c r="T912" s="70"/>
      <c r="U912" s="70"/>
      <c r="V912" s="70"/>
      <c r="W912" s="70"/>
      <c r="X912" s="70"/>
      <c r="Y912" s="71"/>
      <c r="Z912" s="33"/>
      <c r="AA912" s="33"/>
      <c r="AB912" s="33"/>
      <c r="AC912" s="33"/>
      <c r="AD912" s="33"/>
      <c r="AE912" s="33"/>
      <c r="AT912" s="14" t="s">
        <v>149</v>
      </c>
      <c r="AU912" s="14" t="s">
        <v>79</v>
      </c>
    </row>
    <row r="913" spans="1:65" s="2" customFormat="1" ht="24.2" customHeight="1">
      <c r="A913" s="33"/>
      <c r="B913" s="34"/>
      <c r="C913" s="180" t="s">
        <v>1705</v>
      </c>
      <c r="D913" s="180" t="s">
        <v>140</v>
      </c>
      <c r="E913" s="181" t="s">
        <v>1706</v>
      </c>
      <c r="F913" s="182" t="s">
        <v>1707</v>
      </c>
      <c r="G913" s="183" t="s">
        <v>143</v>
      </c>
      <c r="H913" s="184">
        <v>10</v>
      </c>
      <c r="I913" s="185"/>
      <c r="J913" s="186"/>
      <c r="K913" s="187">
        <f>ROUND(P913*H913,2)</f>
        <v>0</v>
      </c>
      <c r="L913" s="182" t="s">
        <v>144</v>
      </c>
      <c r="M913" s="188"/>
      <c r="N913" s="189" t="s">
        <v>1</v>
      </c>
      <c r="O913" s="190" t="s">
        <v>42</v>
      </c>
      <c r="P913" s="191">
        <f>I913+J913</f>
        <v>0</v>
      </c>
      <c r="Q913" s="191">
        <f>ROUND(I913*H913,2)</f>
        <v>0</v>
      </c>
      <c r="R913" s="191">
        <f>ROUND(J913*H913,2)</f>
        <v>0</v>
      </c>
      <c r="S913" s="70"/>
      <c r="T913" s="192">
        <f>S913*H913</f>
        <v>0</v>
      </c>
      <c r="U913" s="192">
        <v>0</v>
      </c>
      <c r="V913" s="192">
        <f>U913*H913</f>
        <v>0</v>
      </c>
      <c r="W913" s="192">
        <v>0</v>
      </c>
      <c r="X913" s="192">
        <f>W913*H913</f>
        <v>0</v>
      </c>
      <c r="Y913" s="193" t="s">
        <v>1</v>
      </c>
      <c r="Z913" s="33"/>
      <c r="AA913" s="33"/>
      <c r="AB913" s="33"/>
      <c r="AC913" s="33"/>
      <c r="AD913" s="33"/>
      <c r="AE913" s="33"/>
      <c r="AR913" s="194" t="s">
        <v>152</v>
      </c>
      <c r="AT913" s="194" t="s">
        <v>140</v>
      </c>
      <c r="AU913" s="194" t="s">
        <v>79</v>
      </c>
      <c r="AY913" s="14" t="s">
        <v>146</v>
      </c>
      <c r="BE913" s="114">
        <f>IF(O913="základní",K913,0)</f>
        <v>0</v>
      </c>
      <c r="BF913" s="114">
        <f>IF(O913="snížená",K913,0)</f>
        <v>0</v>
      </c>
      <c r="BG913" s="114">
        <f>IF(O913="zákl. přenesená",K913,0)</f>
        <v>0</v>
      </c>
      <c r="BH913" s="114">
        <f>IF(O913="sníž. přenesená",K913,0)</f>
        <v>0</v>
      </c>
      <c r="BI913" s="114">
        <f>IF(O913="nulová",K913,0)</f>
        <v>0</v>
      </c>
      <c r="BJ913" s="14" t="s">
        <v>87</v>
      </c>
      <c r="BK913" s="114">
        <f>ROUND(P913*H913,2)</f>
        <v>0</v>
      </c>
      <c r="BL913" s="14" t="s">
        <v>152</v>
      </c>
      <c r="BM913" s="194" t="s">
        <v>1708</v>
      </c>
    </row>
    <row r="914" spans="1:65" s="2" customFormat="1" ht="11.25">
      <c r="A914" s="33"/>
      <c r="B914" s="34"/>
      <c r="C914" s="35"/>
      <c r="D914" s="195" t="s">
        <v>149</v>
      </c>
      <c r="E914" s="35"/>
      <c r="F914" s="196" t="s">
        <v>1707</v>
      </c>
      <c r="G914" s="35"/>
      <c r="H914" s="35"/>
      <c r="I914" s="166"/>
      <c r="J914" s="166"/>
      <c r="K914" s="35"/>
      <c r="L914" s="35"/>
      <c r="M914" s="36"/>
      <c r="N914" s="197"/>
      <c r="O914" s="198"/>
      <c r="P914" s="70"/>
      <c r="Q914" s="70"/>
      <c r="R914" s="70"/>
      <c r="S914" s="70"/>
      <c r="T914" s="70"/>
      <c r="U914" s="70"/>
      <c r="V914" s="70"/>
      <c r="W914" s="70"/>
      <c r="X914" s="70"/>
      <c r="Y914" s="71"/>
      <c r="Z914" s="33"/>
      <c r="AA914" s="33"/>
      <c r="AB914" s="33"/>
      <c r="AC914" s="33"/>
      <c r="AD914" s="33"/>
      <c r="AE914" s="33"/>
      <c r="AT914" s="14" t="s">
        <v>149</v>
      </c>
      <c r="AU914" s="14" t="s">
        <v>79</v>
      </c>
    </row>
    <row r="915" spans="1:65" s="2" customFormat="1" ht="24.2" customHeight="1">
      <c r="A915" s="33"/>
      <c r="B915" s="34"/>
      <c r="C915" s="180" t="s">
        <v>1709</v>
      </c>
      <c r="D915" s="180" t="s">
        <v>140</v>
      </c>
      <c r="E915" s="181" t="s">
        <v>1710</v>
      </c>
      <c r="F915" s="182" t="s">
        <v>1711</v>
      </c>
      <c r="G915" s="183" t="s">
        <v>143</v>
      </c>
      <c r="H915" s="184">
        <v>1</v>
      </c>
      <c r="I915" s="185"/>
      <c r="J915" s="186"/>
      <c r="K915" s="187">
        <f>ROUND(P915*H915,2)</f>
        <v>0</v>
      </c>
      <c r="L915" s="182" t="s">
        <v>144</v>
      </c>
      <c r="M915" s="188"/>
      <c r="N915" s="189" t="s">
        <v>1</v>
      </c>
      <c r="O915" s="190" t="s">
        <v>42</v>
      </c>
      <c r="P915" s="191">
        <f>I915+J915</f>
        <v>0</v>
      </c>
      <c r="Q915" s="191">
        <f>ROUND(I915*H915,2)</f>
        <v>0</v>
      </c>
      <c r="R915" s="191">
        <f>ROUND(J915*H915,2)</f>
        <v>0</v>
      </c>
      <c r="S915" s="70"/>
      <c r="T915" s="192">
        <f>S915*H915</f>
        <v>0</v>
      </c>
      <c r="U915" s="192">
        <v>0</v>
      </c>
      <c r="V915" s="192">
        <f>U915*H915</f>
        <v>0</v>
      </c>
      <c r="W915" s="192">
        <v>0</v>
      </c>
      <c r="X915" s="192">
        <f>W915*H915</f>
        <v>0</v>
      </c>
      <c r="Y915" s="193" t="s">
        <v>1</v>
      </c>
      <c r="Z915" s="33"/>
      <c r="AA915" s="33"/>
      <c r="AB915" s="33"/>
      <c r="AC915" s="33"/>
      <c r="AD915" s="33"/>
      <c r="AE915" s="33"/>
      <c r="AR915" s="194" t="s">
        <v>152</v>
      </c>
      <c r="AT915" s="194" t="s">
        <v>140</v>
      </c>
      <c r="AU915" s="194" t="s">
        <v>79</v>
      </c>
      <c r="AY915" s="14" t="s">
        <v>146</v>
      </c>
      <c r="BE915" s="114">
        <f>IF(O915="základní",K915,0)</f>
        <v>0</v>
      </c>
      <c r="BF915" s="114">
        <f>IF(O915="snížená",K915,0)</f>
        <v>0</v>
      </c>
      <c r="BG915" s="114">
        <f>IF(O915="zákl. přenesená",K915,0)</f>
        <v>0</v>
      </c>
      <c r="BH915" s="114">
        <f>IF(O915="sníž. přenesená",K915,0)</f>
        <v>0</v>
      </c>
      <c r="BI915" s="114">
        <f>IF(O915="nulová",K915,0)</f>
        <v>0</v>
      </c>
      <c r="BJ915" s="14" t="s">
        <v>87</v>
      </c>
      <c r="BK915" s="114">
        <f>ROUND(P915*H915,2)</f>
        <v>0</v>
      </c>
      <c r="BL915" s="14" t="s">
        <v>152</v>
      </c>
      <c r="BM915" s="194" t="s">
        <v>1712</v>
      </c>
    </row>
    <row r="916" spans="1:65" s="2" customFormat="1" ht="11.25">
      <c r="A916" s="33"/>
      <c r="B916" s="34"/>
      <c r="C916" s="35"/>
      <c r="D916" s="195" t="s">
        <v>149</v>
      </c>
      <c r="E916" s="35"/>
      <c r="F916" s="196" t="s">
        <v>1711</v>
      </c>
      <c r="G916" s="35"/>
      <c r="H916" s="35"/>
      <c r="I916" s="166"/>
      <c r="J916" s="166"/>
      <c r="K916" s="35"/>
      <c r="L916" s="35"/>
      <c r="M916" s="36"/>
      <c r="N916" s="197"/>
      <c r="O916" s="198"/>
      <c r="P916" s="70"/>
      <c r="Q916" s="70"/>
      <c r="R916" s="70"/>
      <c r="S916" s="70"/>
      <c r="T916" s="70"/>
      <c r="U916" s="70"/>
      <c r="V916" s="70"/>
      <c r="W916" s="70"/>
      <c r="X916" s="70"/>
      <c r="Y916" s="71"/>
      <c r="Z916" s="33"/>
      <c r="AA916" s="33"/>
      <c r="AB916" s="33"/>
      <c r="AC916" s="33"/>
      <c r="AD916" s="33"/>
      <c r="AE916" s="33"/>
      <c r="AT916" s="14" t="s">
        <v>149</v>
      </c>
      <c r="AU916" s="14" t="s">
        <v>79</v>
      </c>
    </row>
    <row r="917" spans="1:65" s="2" customFormat="1" ht="24.2" customHeight="1">
      <c r="A917" s="33"/>
      <c r="B917" s="34"/>
      <c r="C917" s="180" t="s">
        <v>1713</v>
      </c>
      <c r="D917" s="180" t="s">
        <v>140</v>
      </c>
      <c r="E917" s="181" t="s">
        <v>1714</v>
      </c>
      <c r="F917" s="182" t="s">
        <v>1715</v>
      </c>
      <c r="G917" s="183" t="s">
        <v>143</v>
      </c>
      <c r="H917" s="184">
        <v>1</v>
      </c>
      <c r="I917" s="185"/>
      <c r="J917" s="186"/>
      <c r="K917" s="187">
        <f>ROUND(P917*H917,2)</f>
        <v>0</v>
      </c>
      <c r="L917" s="182" t="s">
        <v>144</v>
      </c>
      <c r="M917" s="188"/>
      <c r="N917" s="189" t="s">
        <v>1</v>
      </c>
      <c r="O917" s="190" t="s">
        <v>42</v>
      </c>
      <c r="P917" s="191">
        <f>I917+J917</f>
        <v>0</v>
      </c>
      <c r="Q917" s="191">
        <f>ROUND(I917*H917,2)</f>
        <v>0</v>
      </c>
      <c r="R917" s="191">
        <f>ROUND(J917*H917,2)</f>
        <v>0</v>
      </c>
      <c r="S917" s="70"/>
      <c r="T917" s="192">
        <f>S917*H917</f>
        <v>0</v>
      </c>
      <c r="U917" s="192">
        <v>0</v>
      </c>
      <c r="V917" s="192">
        <f>U917*H917</f>
        <v>0</v>
      </c>
      <c r="W917" s="192">
        <v>0</v>
      </c>
      <c r="X917" s="192">
        <f>W917*H917</f>
        <v>0</v>
      </c>
      <c r="Y917" s="193" t="s">
        <v>1</v>
      </c>
      <c r="Z917" s="33"/>
      <c r="AA917" s="33"/>
      <c r="AB917" s="33"/>
      <c r="AC917" s="33"/>
      <c r="AD917" s="33"/>
      <c r="AE917" s="33"/>
      <c r="AR917" s="194" t="s">
        <v>152</v>
      </c>
      <c r="AT917" s="194" t="s">
        <v>140</v>
      </c>
      <c r="AU917" s="194" t="s">
        <v>79</v>
      </c>
      <c r="AY917" s="14" t="s">
        <v>146</v>
      </c>
      <c r="BE917" s="114">
        <f>IF(O917="základní",K917,0)</f>
        <v>0</v>
      </c>
      <c r="BF917" s="114">
        <f>IF(O917="snížená",K917,0)</f>
        <v>0</v>
      </c>
      <c r="BG917" s="114">
        <f>IF(O917="zákl. přenesená",K917,0)</f>
        <v>0</v>
      </c>
      <c r="BH917" s="114">
        <f>IF(O917="sníž. přenesená",K917,0)</f>
        <v>0</v>
      </c>
      <c r="BI917" s="114">
        <f>IF(O917="nulová",K917,0)</f>
        <v>0</v>
      </c>
      <c r="BJ917" s="14" t="s">
        <v>87</v>
      </c>
      <c r="BK917" s="114">
        <f>ROUND(P917*H917,2)</f>
        <v>0</v>
      </c>
      <c r="BL917" s="14" t="s">
        <v>152</v>
      </c>
      <c r="BM917" s="194" t="s">
        <v>1716</v>
      </c>
    </row>
    <row r="918" spans="1:65" s="2" customFormat="1" ht="11.25">
      <c r="A918" s="33"/>
      <c r="B918" s="34"/>
      <c r="C918" s="35"/>
      <c r="D918" s="195" t="s">
        <v>149</v>
      </c>
      <c r="E918" s="35"/>
      <c r="F918" s="196" t="s">
        <v>1715</v>
      </c>
      <c r="G918" s="35"/>
      <c r="H918" s="35"/>
      <c r="I918" s="166"/>
      <c r="J918" s="166"/>
      <c r="K918" s="35"/>
      <c r="L918" s="35"/>
      <c r="M918" s="36"/>
      <c r="N918" s="197"/>
      <c r="O918" s="198"/>
      <c r="P918" s="70"/>
      <c r="Q918" s="70"/>
      <c r="R918" s="70"/>
      <c r="S918" s="70"/>
      <c r="T918" s="70"/>
      <c r="U918" s="70"/>
      <c r="V918" s="70"/>
      <c r="W918" s="70"/>
      <c r="X918" s="70"/>
      <c r="Y918" s="71"/>
      <c r="Z918" s="33"/>
      <c r="AA918" s="33"/>
      <c r="AB918" s="33"/>
      <c r="AC918" s="33"/>
      <c r="AD918" s="33"/>
      <c r="AE918" s="33"/>
      <c r="AT918" s="14" t="s">
        <v>149</v>
      </c>
      <c r="AU918" s="14" t="s">
        <v>79</v>
      </c>
    </row>
    <row r="919" spans="1:65" s="2" customFormat="1" ht="24.2" customHeight="1">
      <c r="A919" s="33"/>
      <c r="B919" s="34"/>
      <c r="C919" s="180" t="s">
        <v>1717</v>
      </c>
      <c r="D919" s="180" t="s">
        <v>140</v>
      </c>
      <c r="E919" s="181" t="s">
        <v>1718</v>
      </c>
      <c r="F919" s="182" t="s">
        <v>1719</v>
      </c>
      <c r="G919" s="183" t="s">
        <v>143</v>
      </c>
      <c r="H919" s="184">
        <v>1</v>
      </c>
      <c r="I919" s="185"/>
      <c r="J919" s="186"/>
      <c r="K919" s="187">
        <f>ROUND(P919*H919,2)</f>
        <v>0</v>
      </c>
      <c r="L919" s="182" t="s">
        <v>144</v>
      </c>
      <c r="M919" s="188"/>
      <c r="N919" s="189" t="s">
        <v>1</v>
      </c>
      <c r="O919" s="190" t="s">
        <v>42</v>
      </c>
      <c r="P919" s="191">
        <f>I919+J919</f>
        <v>0</v>
      </c>
      <c r="Q919" s="191">
        <f>ROUND(I919*H919,2)</f>
        <v>0</v>
      </c>
      <c r="R919" s="191">
        <f>ROUND(J919*H919,2)</f>
        <v>0</v>
      </c>
      <c r="S919" s="70"/>
      <c r="T919" s="192">
        <f>S919*H919</f>
        <v>0</v>
      </c>
      <c r="U919" s="192">
        <v>0</v>
      </c>
      <c r="V919" s="192">
        <f>U919*H919</f>
        <v>0</v>
      </c>
      <c r="W919" s="192">
        <v>0</v>
      </c>
      <c r="X919" s="192">
        <f>W919*H919</f>
        <v>0</v>
      </c>
      <c r="Y919" s="193" t="s">
        <v>1</v>
      </c>
      <c r="Z919" s="33"/>
      <c r="AA919" s="33"/>
      <c r="AB919" s="33"/>
      <c r="AC919" s="33"/>
      <c r="AD919" s="33"/>
      <c r="AE919" s="33"/>
      <c r="AR919" s="194" t="s">
        <v>152</v>
      </c>
      <c r="AT919" s="194" t="s">
        <v>140</v>
      </c>
      <c r="AU919" s="194" t="s">
        <v>79</v>
      </c>
      <c r="AY919" s="14" t="s">
        <v>146</v>
      </c>
      <c r="BE919" s="114">
        <f>IF(O919="základní",K919,0)</f>
        <v>0</v>
      </c>
      <c r="BF919" s="114">
        <f>IF(O919="snížená",K919,0)</f>
        <v>0</v>
      </c>
      <c r="BG919" s="114">
        <f>IF(O919="zákl. přenesená",K919,0)</f>
        <v>0</v>
      </c>
      <c r="BH919" s="114">
        <f>IF(O919="sníž. přenesená",K919,0)</f>
        <v>0</v>
      </c>
      <c r="BI919" s="114">
        <f>IF(O919="nulová",K919,0)</f>
        <v>0</v>
      </c>
      <c r="BJ919" s="14" t="s">
        <v>87</v>
      </c>
      <c r="BK919" s="114">
        <f>ROUND(P919*H919,2)</f>
        <v>0</v>
      </c>
      <c r="BL919" s="14" t="s">
        <v>152</v>
      </c>
      <c r="BM919" s="194" t="s">
        <v>1720</v>
      </c>
    </row>
    <row r="920" spans="1:65" s="2" customFormat="1" ht="11.25">
      <c r="A920" s="33"/>
      <c r="B920" s="34"/>
      <c r="C920" s="35"/>
      <c r="D920" s="195" t="s">
        <v>149</v>
      </c>
      <c r="E920" s="35"/>
      <c r="F920" s="196" t="s">
        <v>1719</v>
      </c>
      <c r="G920" s="35"/>
      <c r="H920" s="35"/>
      <c r="I920" s="166"/>
      <c r="J920" s="166"/>
      <c r="K920" s="35"/>
      <c r="L920" s="35"/>
      <c r="M920" s="36"/>
      <c r="N920" s="197"/>
      <c r="O920" s="198"/>
      <c r="P920" s="70"/>
      <c r="Q920" s="70"/>
      <c r="R920" s="70"/>
      <c r="S920" s="70"/>
      <c r="T920" s="70"/>
      <c r="U920" s="70"/>
      <c r="V920" s="70"/>
      <c r="W920" s="70"/>
      <c r="X920" s="70"/>
      <c r="Y920" s="71"/>
      <c r="Z920" s="33"/>
      <c r="AA920" s="33"/>
      <c r="AB920" s="33"/>
      <c r="AC920" s="33"/>
      <c r="AD920" s="33"/>
      <c r="AE920" s="33"/>
      <c r="AT920" s="14" t="s">
        <v>149</v>
      </c>
      <c r="AU920" s="14" t="s">
        <v>79</v>
      </c>
    </row>
    <row r="921" spans="1:65" s="2" customFormat="1" ht="24.2" customHeight="1">
      <c r="A921" s="33"/>
      <c r="B921" s="34"/>
      <c r="C921" s="180" t="s">
        <v>1721</v>
      </c>
      <c r="D921" s="180" t="s">
        <v>140</v>
      </c>
      <c r="E921" s="181" t="s">
        <v>1722</v>
      </c>
      <c r="F921" s="182" t="s">
        <v>1723</v>
      </c>
      <c r="G921" s="183" t="s">
        <v>143</v>
      </c>
      <c r="H921" s="184">
        <v>1</v>
      </c>
      <c r="I921" s="185"/>
      <c r="J921" s="186"/>
      <c r="K921" s="187">
        <f>ROUND(P921*H921,2)</f>
        <v>0</v>
      </c>
      <c r="L921" s="182" t="s">
        <v>144</v>
      </c>
      <c r="M921" s="188"/>
      <c r="N921" s="189" t="s">
        <v>1</v>
      </c>
      <c r="O921" s="190" t="s">
        <v>42</v>
      </c>
      <c r="P921" s="191">
        <f>I921+J921</f>
        <v>0</v>
      </c>
      <c r="Q921" s="191">
        <f>ROUND(I921*H921,2)</f>
        <v>0</v>
      </c>
      <c r="R921" s="191">
        <f>ROUND(J921*H921,2)</f>
        <v>0</v>
      </c>
      <c r="S921" s="70"/>
      <c r="T921" s="192">
        <f>S921*H921</f>
        <v>0</v>
      </c>
      <c r="U921" s="192">
        <v>0</v>
      </c>
      <c r="V921" s="192">
        <f>U921*H921</f>
        <v>0</v>
      </c>
      <c r="W921" s="192">
        <v>0</v>
      </c>
      <c r="X921" s="192">
        <f>W921*H921</f>
        <v>0</v>
      </c>
      <c r="Y921" s="193" t="s">
        <v>1</v>
      </c>
      <c r="Z921" s="33"/>
      <c r="AA921" s="33"/>
      <c r="AB921" s="33"/>
      <c r="AC921" s="33"/>
      <c r="AD921" s="33"/>
      <c r="AE921" s="33"/>
      <c r="AR921" s="194" t="s">
        <v>152</v>
      </c>
      <c r="AT921" s="194" t="s">
        <v>140</v>
      </c>
      <c r="AU921" s="194" t="s">
        <v>79</v>
      </c>
      <c r="AY921" s="14" t="s">
        <v>146</v>
      </c>
      <c r="BE921" s="114">
        <f>IF(O921="základní",K921,0)</f>
        <v>0</v>
      </c>
      <c r="BF921" s="114">
        <f>IF(O921="snížená",K921,0)</f>
        <v>0</v>
      </c>
      <c r="BG921" s="114">
        <f>IF(O921="zákl. přenesená",K921,0)</f>
        <v>0</v>
      </c>
      <c r="BH921" s="114">
        <f>IF(O921="sníž. přenesená",K921,0)</f>
        <v>0</v>
      </c>
      <c r="BI921" s="114">
        <f>IF(O921="nulová",K921,0)</f>
        <v>0</v>
      </c>
      <c r="BJ921" s="14" t="s">
        <v>87</v>
      </c>
      <c r="BK921" s="114">
        <f>ROUND(P921*H921,2)</f>
        <v>0</v>
      </c>
      <c r="BL921" s="14" t="s">
        <v>152</v>
      </c>
      <c r="BM921" s="194" t="s">
        <v>1724</v>
      </c>
    </row>
    <row r="922" spans="1:65" s="2" customFormat="1" ht="11.25">
      <c r="A922" s="33"/>
      <c r="B922" s="34"/>
      <c r="C922" s="35"/>
      <c r="D922" s="195" t="s">
        <v>149</v>
      </c>
      <c r="E922" s="35"/>
      <c r="F922" s="196" t="s">
        <v>1723</v>
      </c>
      <c r="G922" s="35"/>
      <c r="H922" s="35"/>
      <c r="I922" s="166"/>
      <c r="J922" s="166"/>
      <c r="K922" s="35"/>
      <c r="L922" s="35"/>
      <c r="M922" s="36"/>
      <c r="N922" s="197"/>
      <c r="O922" s="198"/>
      <c r="P922" s="70"/>
      <c r="Q922" s="70"/>
      <c r="R922" s="70"/>
      <c r="S922" s="70"/>
      <c r="T922" s="70"/>
      <c r="U922" s="70"/>
      <c r="V922" s="70"/>
      <c r="W922" s="70"/>
      <c r="X922" s="70"/>
      <c r="Y922" s="71"/>
      <c r="Z922" s="33"/>
      <c r="AA922" s="33"/>
      <c r="AB922" s="33"/>
      <c r="AC922" s="33"/>
      <c r="AD922" s="33"/>
      <c r="AE922" s="33"/>
      <c r="AT922" s="14" t="s">
        <v>149</v>
      </c>
      <c r="AU922" s="14" t="s">
        <v>79</v>
      </c>
    </row>
    <row r="923" spans="1:65" s="2" customFormat="1" ht="24.2" customHeight="1">
      <c r="A923" s="33"/>
      <c r="B923" s="34"/>
      <c r="C923" s="180" t="s">
        <v>1725</v>
      </c>
      <c r="D923" s="180" t="s">
        <v>140</v>
      </c>
      <c r="E923" s="181" t="s">
        <v>1726</v>
      </c>
      <c r="F923" s="182" t="s">
        <v>1727</v>
      </c>
      <c r="G923" s="183" t="s">
        <v>143</v>
      </c>
      <c r="H923" s="184">
        <v>1</v>
      </c>
      <c r="I923" s="185"/>
      <c r="J923" s="186"/>
      <c r="K923" s="187">
        <f>ROUND(P923*H923,2)</f>
        <v>0</v>
      </c>
      <c r="L923" s="182" t="s">
        <v>144</v>
      </c>
      <c r="M923" s="188"/>
      <c r="N923" s="189" t="s">
        <v>1</v>
      </c>
      <c r="O923" s="190" t="s">
        <v>42</v>
      </c>
      <c r="P923" s="191">
        <f>I923+J923</f>
        <v>0</v>
      </c>
      <c r="Q923" s="191">
        <f>ROUND(I923*H923,2)</f>
        <v>0</v>
      </c>
      <c r="R923" s="191">
        <f>ROUND(J923*H923,2)</f>
        <v>0</v>
      </c>
      <c r="S923" s="70"/>
      <c r="T923" s="192">
        <f>S923*H923</f>
        <v>0</v>
      </c>
      <c r="U923" s="192">
        <v>0</v>
      </c>
      <c r="V923" s="192">
        <f>U923*H923</f>
        <v>0</v>
      </c>
      <c r="W923" s="192">
        <v>0</v>
      </c>
      <c r="X923" s="192">
        <f>W923*H923</f>
        <v>0</v>
      </c>
      <c r="Y923" s="193" t="s">
        <v>1</v>
      </c>
      <c r="Z923" s="33"/>
      <c r="AA923" s="33"/>
      <c r="AB923" s="33"/>
      <c r="AC923" s="33"/>
      <c r="AD923" s="33"/>
      <c r="AE923" s="33"/>
      <c r="AR923" s="194" t="s">
        <v>152</v>
      </c>
      <c r="AT923" s="194" t="s">
        <v>140</v>
      </c>
      <c r="AU923" s="194" t="s">
        <v>79</v>
      </c>
      <c r="AY923" s="14" t="s">
        <v>146</v>
      </c>
      <c r="BE923" s="114">
        <f>IF(O923="základní",K923,0)</f>
        <v>0</v>
      </c>
      <c r="BF923" s="114">
        <f>IF(O923="snížená",K923,0)</f>
        <v>0</v>
      </c>
      <c r="BG923" s="114">
        <f>IF(O923="zákl. přenesená",K923,0)</f>
        <v>0</v>
      </c>
      <c r="BH923" s="114">
        <f>IF(O923="sníž. přenesená",K923,0)</f>
        <v>0</v>
      </c>
      <c r="BI923" s="114">
        <f>IF(O923="nulová",K923,0)</f>
        <v>0</v>
      </c>
      <c r="BJ923" s="14" t="s">
        <v>87</v>
      </c>
      <c r="BK923" s="114">
        <f>ROUND(P923*H923,2)</f>
        <v>0</v>
      </c>
      <c r="BL923" s="14" t="s">
        <v>152</v>
      </c>
      <c r="BM923" s="194" t="s">
        <v>1728</v>
      </c>
    </row>
    <row r="924" spans="1:65" s="2" customFormat="1" ht="11.25">
      <c r="A924" s="33"/>
      <c r="B924" s="34"/>
      <c r="C924" s="35"/>
      <c r="D924" s="195" t="s">
        <v>149</v>
      </c>
      <c r="E924" s="35"/>
      <c r="F924" s="196" t="s">
        <v>1727</v>
      </c>
      <c r="G924" s="35"/>
      <c r="H924" s="35"/>
      <c r="I924" s="166"/>
      <c r="J924" s="166"/>
      <c r="K924" s="35"/>
      <c r="L924" s="35"/>
      <c r="M924" s="36"/>
      <c r="N924" s="197"/>
      <c r="O924" s="198"/>
      <c r="P924" s="70"/>
      <c r="Q924" s="70"/>
      <c r="R924" s="70"/>
      <c r="S924" s="70"/>
      <c r="T924" s="70"/>
      <c r="U924" s="70"/>
      <c r="V924" s="70"/>
      <c r="W924" s="70"/>
      <c r="X924" s="70"/>
      <c r="Y924" s="71"/>
      <c r="Z924" s="33"/>
      <c r="AA924" s="33"/>
      <c r="AB924" s="33"/>
      <c r="AC924" s="33"/>
      <c r="AD924" s="33"/>
      <c r="AE924" s="33"/>
      <c r="AT924" s="14" t="s">
        <v>149</v>
      </c>
      <c r="AU924" s="14" t="s">
        <v>79</v>
      </c>
    </row>
    <row r="925" spans="1:65" s="2" customFormat="1" ht="24.2" customHeight="1">
      <c r="A925" s="33"/>
      <c r="B925" s="34"/>
      <c r="C925" s="180" t="s">
        <v>1729</v>
      </c>
      <c r="D925" s="180" t="s">
        <v>140</v>
      </c>
      <c r="E925" s="181" t="s">
        <v>1730</v>
      </c>
      <c r="F925" s="182" t="s">
        <v>1731</v>
      </c>
      <c r="G925" s="183" t="s">
        <v>143</v>
      </c>
      <c r="H925" s="184">
        <v>1</v>
      </c>
      <c r="I925" s="185"/>
      <c r="J925" s="186"/>
      <c r="K925" s="187">
        <f>ROUND(P925*H925,2)</f>
        <v>0</v>
      </c>
      <c r="L925" s="182" t="s">
        <v>144</v>
      </c>
      <c r="M925" s="188"/>
      <c r="N925" s="189" t="s">
        <v>1</v>
      </c>
      <c r="O925" s="190" t="s">
        <v>42</v>
      </c>
      <c r="P925" s="191">
        <f>I925+J925</f>
        <v>0</v>
      </c>
      <c r="Q925" s="191">
        <f>ROUND(I925*H925,2)</f>
        <v>0</v>
      </c>
      <c r="R925" s="191">
        <f>ROUND(J925*H925,2)</f>
        <v>0</v>
      </c>
      <c r="S925" s="70"/>
      <c r="T925" s="192">
        <f>S925*H925</f>
        <v>0</v>
      </c>
      <c r="U925" s="192">
        <v>0</v>
      </c>
      <c r="V925" s="192">
        <f>U925*H925</f>
        <v>0</v>
      </c>
      <c r="W925" s="192">
        <v>0</v>
      </c>
      <c r="X925" s="192">
        <f>W925*H925</f>
        <v>0</v>
      </c>
      <c r="Y925" s="193" t="s">
        <v>1</v>
      </c>
      <c r="Z925" s="33"/>
      <c r="AA925" s="33"/>
      <c r="AB925" s="33"/>
      <c r="AC925" s="33"/>
      <c r="AD925" s="33"/>
      <c r="AE925" s="33"/>
      <c r="AR925" s="194" t="s">
        <v>152</v>
      </c>
      <c r="AT925" s="194" t="s">
        <v>140</v>
      </c>
      <c r="AU925" s="194" t="s">
        <v>79</v>
      </c>
      <c r="AY925" s="14" t="s">
        <v>146</v>
      </c>
      <c r="BE925" s="114">
        <f>IF(O925="základní",K925,0)</f>
        <v>0</v>
      </c>
      <c r="BF925" s="114">
        <f>IF(O925="snížená",K925,0)</f>
        <v>0</v>
      </c>
      <c r="BG925" s="114">
        <f>IF(O925="zákl. přenesená",K925,0)</f>
        <v>0</v>
      </c>
      <c r="BH925" s="114">
        <f>IF(O925="sníž. přenesená",K925,0)</f>
        <v>0</v>
      </c>
      <c r="BI925" s="114">
        <f>IF(O925="nulová",K925,0)</f>
        <v>0</v>
      </c>
      <c r="BJ925" s="14" t="s">
        <v>87</v>
      </c>
      <c r="BK925" s="114">
        <f>ROUND(P925*H925,2)</f>
        <v>0</v>
      </c>
      <c r="BL925" s="14" t="s">
        <v>152</v>
      </c>
      <c r="BM925" s="194" t="s">
        <v>1732</v>
      </c>
    </row>
    <row r="926" spans="1:65" s="2" customFormat="1" ht="11.25">
      <c r="A926" s="33"/>
      <c r="B926" s="34"/>
      <c r="C926" s="35"/>
      <c r="D926" s="195" t="s">
        <v>149</v>
      </c>
      <c r="E926" s="35"/>
      <c r="F926" s="196" t="s">
        <v>1731</v>
      </c>
      <c r="G926" s="35"/>
      <c r="H926" s="35"/>
      <c r="I926" s="166"/>
      <c r="J926" s="166"/>
      <c r="K926" s="35"/>
      <c r="L926" s="35"/>
      <c r="M926" s="36"/>
      <c r="N926" s="197"/>
      <c r="O926" s="198"/>
      <c r="P926" s="70"/>
      <c r="Q926" s="70"/>
      <c r="R926" s="70"/>
      <c r="S926" s="70"/>
      <c r="T926" s="70"/>
      <c r="U926" s="70"/>
      <c r="V926" s="70"/>
      <c r="W926" s="70"/>
      <c r="X926" s="70"/>
      <c r="Y926" s="71"/>
      <c r="Z926" s="33"/>
      <c r="AA926" s="33"/>
      <c r="AB926" s="33"/>
      <c r="AC926" s="33"/>
      <c r="AD926" s="33"/>
      <c r="AE926" s="33"/>
      <c r="AT926" s="14" t="s">
        <v>149</v>
      </c>
      <c r="AU926" s="14" t="s">
        <v>79</v>
      </c>
    </row>
    <row r="927" spans="1:65" s="2" customFormat="1" ht="24.2" customHeight="1">
      <c r="A927" s="33"/>
      <c r="B927" s="34"/>
      <c r="C927" s="180" t="s">
        <v>1733</v>
      </c>
      <c r="D927" s="180" t="s">
        <v>140</v>
      </c>
      <c r="E927" s="181" t="s">
        <v>1734</v>
      </c>
      <c r="F927" s="182" t="s">
        <v>1735</v>
      </c>
      <c r="G927" s="183" t="s">
        <v>143</v>
      </c>
      <c r="H927" s="184">
        <v>1</v>
      </c>
      <c r="I927" s="185"/>
      <c r="J927" s="186"/>
      <c r="K927" s="187">
        <f>ROUND(P927*H927,2)</f>
        <v>0</v>
      </c>
      <c r="L927" s="182" t="s">
        <v>144</v>
      </c>
      <c r="M927" s="188"/>
      <c r="N927" s="189" t="s">
        <v>1</v>
      </c>
      <c r="O927" s="190" t="s">
        <v>42</v>
      </c>
      <c r="P927" s="191">
        <f>I927+J927</f>
        <v>0</v>
      </c>
      <c r="Q927" s="191">
        <f>ROUND(I927*H927,2)</f>
        <v>0</v>
      </c>
      <c r="R927" s="191">
        <f>ROUND(J927*H927,2)</f>
        <v>0</v>
      </c>
      <c r="S927" s="70"/>
      <c r="T927" s="192">
        <f>S927*H927</f>
        <v>0</v>
      </c>
      <c r="U927" s="192">
        <v>0</v>
      </c>
      <c r="V927" s="192">
        <f>U927*H927</f>
        <v>0</v>
      </c>
      <c r="W927" s="192">
        <v>0</v>
      </c>
      <c r="X927" s="192">
        <f>W927*H927</f>
        <v>0</v>
      </c>
      <c r="Y927" s="193" t="s">
        <v>1</v>
      </c>
      <c r="Z927" s="33"/>
      <c r="AA927" s="33"/>
      <c r="AB927" s="33"/>
      <c r="AC927" s="33"/>
      <c r="AD927" s="33"/>
      <c r="AE927" s="33"/>
      <c r="AR927" s="194" t="s">
        <v>152</v>
      </c>
      <c r="AT927" s="194" t="s">
        <v>140</v>
      </c>
      <c r="AU927" s="194" t="s">
        <v>79</v>
      </c>
      <c r="AY927" s="14" t="s">
        <v>146</v>
      </c>
      <c r="BE927" s="114">
        <f>IF(O927="základní",K927,0)</f>
        <v>0</v>
      </c>
      <c r="BF927" s="114">
        <f>IF(O927="snížená",K927,0)</f>
        <v>0</v>
      </c>
      <c r="BG927" s="114">
        <f>IF(O927="zákl. přenesená",K927,0)</f>
        <v>0</v>
      </c>
      <c r="BH927" s="114">
        <f>IF(O927="sníž. přenesená",K927,0)</f>
        <v>0</v>
      </c>
      <c r="BI927" s="114">
        <f>IF(O927="nulová",K927,0)</f>
        <v>0</v>
      </c>
      <c r="BJ927" s="14" t="s">
        <v>87</v>
      </c>
      <c r="BK927" s="114">
        <f>ROUND(P927*H927,2)</f>
        <v>0</v>
      </c>
      <c r="BL927" s="14" t="s">
        <v>152</v>
      </c>
      <c r="BM927" s="194" t="s">
        <v>1736</v>
      </c>
    </row>
    <row r="928" spans="1:65" s="2" customFormat="1" ht="11.25">
      <c r="A928" s="33"/>
      <c r="B928" s="34"/>
      <c r="C928" s="35"/>
      <c r="D928" s="195" t="s">
        <v>149</v>
      </c>
      <c r="E928" s="35"/>
      <c r="F928" s="196" t="s">
        <v>1735</v>
      </c>
      <c r="G928" s="35"/>
      <c r="H928" s="35"/>
      <c r="I928" s="166"/>
      <c r="J928" s="166"/>
      <c r="K928" s="35"/>
      <c r="L928" s="35"/>
      <c r="M928" s="36"/>
      <c r="N928" s="197"/>
      <c r="O928" s="198"/>
      <c r="P928" s="70"/>
      <c r="Q928" s="70"/>
      <c r="R928" s="70"/>
      <c r="S928" s="70"/>
      <c r="T928" s="70"/>
      <c r="U928" s="70"/>
      <c r="V928" s="70"/>
      <c r="W928" s="70"/>
      <c r="X928" s="70"/>
      <c r="Y928" s="71"/>
      <c r="Z928" s="33"/>
      <c r="AA928" s="33"/>
      <c r="AB928" s="33"/>
      <c r="AC928" s="33"/>
      <c r="AD928" s="33"/>
      <c r="AE928" s="33"/>
      <c r="AT928" s="14" t="s">
        <v>149</v>
      </c>
      <c r="AU928" s="14" t="s">
        <v>79</v>
      </c>
    </row>
    <row r="929" spans="1:65" s="2" customFormat="1" ht="24.2" customHeight="1">
      <c r="A929" s="33"/>
      <c r="B929" s="34"/>
      <c r="C929" s="180" t="s">
        <v>1737</v>
      </c>
      <c r="D929" s="180" t="s">
        <v>140</v>
      </c>
      <c r="E929" s="181" t="s">
        <v>1738</v>
      </c>
      <c r="F929" s="182" t="s">
        <v>1739</v>
      </c>
      <c r="G929" s="183" t="s">
        <v>143</v>
      </c>
      <c r="H929" s="184">
        <v>1</v>
      </c>
      <c r="I929" s="185"/>
      <c r="J929" s="186"/>
      <c r="K929" s="187">
        <f>ROUND(P929*H929,2)</f>
        <v>0</v>
      </c>
      <c r="L929" s="182" t="s">
        <v>144</v>
      </c>
      <c r="M929" s="188"/>
      <c r="N929" s="189" t="s">
        <v>1</v>
      </c>
      <c r="O929" s="190" t="s">
        <v>42</v>
      </c>
      <c r="P929" s="191">
        <f>I929+J929</f>
        <v>0</v>
      </c>
      <c r="Q929" s="191">
        <f>ROUND(I929*H929,2)</f>
        <v>0</v>
      </c>
      <c r="R929" s="191">
        <f>ROUND(J929*H929,2)</f>
        <v>0</v>
      </c>
      <c r="S929" s="70"/>
      <c r="T929" s="192">
        <f>S929*H929</f>
        <v>0</v>
      </c>
      <c r="U929" s="192">
        <v>0</v>
      </c>
      <c r="V929" s="192">
        <f>U929*H929</f>
        <v>0</v>
      </c>
      <c r="W929" s="192">
        <v>0</v>
      </c>
      <c r="X929" s="192">
        <f>W929*H929</f>
        <v>0</v>
      </c>
      <c r="Y929" s="193" t="s">
        <v>1</v>
      </c>
      <c r="Z929" s="33"/>
      <c r="AA929" s="33"/>
      <c r="AB929" s="33"/>
      <c r="AC929" s="33"/>
      <c r="AD929" s="33"/>
      <c r="AE929" s="33"/>
      <c r="AR929" s="194" t="s">
        <v>152</v>
      </c>
      <c r="AT929" s="194" t="s">
        <v>140</v>
      </c>
      <c r="AU929" s="194" t="s">
        <v>79</v>
      </c>
      <c r="AY929" s="14" t="s">
        <v>146</v>
      </c>
      <c r="BE929" s="114">
        <f>IF(O929="základní",K929,0)</f>
        <v>0</v>
      </c>
      <c r="BF929" s="114">
        <f>IF(O929="snížená",K929,0)</f>
        <v>0</v>
      </c>
      <c r="BG929" s="114">
        <f>IF(O929="zákl. přenesená",K929,0)</f>
        <v>0</v>
      </c>
      <c r="BH929" s="114">
        <f>IF(O929="sníž. přenesená",K929,0)</f>
        <v>0</v>
      </c>
      <c r="BI929" s="114">
        <f>IF(O929="nulová",K929,0)</f>
        <v>0</v>
      </c>
      <c r="BJ929" s="14" t="s">
        <v>87</v>
      </c>
      <c r="BK929" s="114">
        <f>ROUND(P929*H929,2)</f>
        <v>0</v>
      </c>
      <c r="BL929" s="14" t="s">
        <v>152</v>
      </c>
      <c r="BM929" s="194" t="s">
        <v>1740</v>
      </c>
    </row>
    <row r="930" spans="1:65" s="2" customFormat="1" ht="11.25">
      <c r="A930" s="33"/>
      <c r="B930" s="34"/>
      <c r="C930" s="35"/>
      <c r="D930" s="195" t="s">
        <v>149</v>
      </c>
      <c r="E930" s="35"/>
      <c r="F930" s="196" t="s">
        <v>1739</v>
      </c>
      <c r="G930" s="35"/>
      <c r="H930" s="35"/>
      <c r="I930" s="166"/>
      <c r="J930" s="166"/>
      <c r="K930" s="35"/>
      <c r="L930" s="35"/>
      <c r="M930" s="36"/>
      <c r="N930" s="197"/>
      <c r="O930" s="198"/>
      <c r="P930" s="70"/>
      <c r="Q930" s="70"/>
      <c r="R930" s="70"/>
      <c r="S930" s="70"/>
      <c r="T930" s="70"/>
      <c r="U930" s="70"/>
      <c r="V930" s="70"/>
      <c r="W930" s="70"/>
      <c r="X930" s="70"/>
      <c r="Y930" s="71"/>
      <c r="Z930" s="33"/>
      <c r="AA930" s="33"/>
      <c r="AB930" s="33"/>
      <c r="AC930" s="33"/>
      <c r="AD930" s="33"/>
      <c r="AE930" s="33"/>
      <c r="AT930" s="14" t="s">
        <v>149</v>
      </c>
      <c r="AU930" s="14" t="s">
        <v>79</v>
      </c>
    </row>
    <row r="931" spans="1:65" s="2" customFormat="1" ht="24.2" customHeight="1">
      <c r="A931" s="33"/>
      <c r="B931" s="34"/>
      <c r="C931" s="180" t="s">
        <v>1741</v>
      </c>
      <c r="D931" s="180" t="s">
        <v>140</v>
      </c>
      <c r="E931" s="181" t="s">
        <v>1742</v>
      </c>
      <c r="F931" s="182" t="s">
        <v>1743</v>
      </c>
      <c r="G931" s="183" t="s">
        <v>143</v>
      </c>
      <c r="H931" s="184">
        <v>1</v>
      </c>
      <c r="I931" s="185"/>
      <c r="J931" s="186"/>
      <c r="K931" s="187">
        <f>ROUND(P931*H931,2)</f>
        <v>0</v>
      </c>
      <c r="L931" s="182" t="s">
        <v>144</v>
      </c>
      <c r="M931" s="188"/>
      <c r="N931" s="189" t="s">
        <v>1</v>
      </c>
      <c r="O931" s="190" t="s">
        <v>42</v>
      </c>
      <c r="P931" s="191">
        <f>I931+J931</f>
        <v>0</v>
      </c>
      <c r="Q931" s="191">
        <f>ROUND(I931*H931,2)</f>
        <v>0</v>
      </c>
      <c r="R931" s="191">
        <f>ROUND(J931*H931,2)</f>
        <v>0</v>
      </c>
      <c r="S931" s="70"/>
      <c r="T931" s="192">
        <f>S931*H931</f>
        <v>0</v>
      </c>
      <c r="U931" s="192">
        <v>0</v>
      </c>
      <c r="V931" s="192">
        <f>U931*H931</f>
        <v>0</v>
      </c>
      <c r="W931" s="192">
        <v>0</v>
      </c>
      <c r="X931" s="192">
        <f>W931*H931</f>
        <v>0</v>
      </c>
      <c r="Y931" s="193" t="s">
        <v>1</v>
      </c>
      <c r="Z931" s="33"/>
      <c r="AA931" s="33"/>
      <c r="AB931" s="33"/>
      <c r="AC931" s="33"/>
      <c r="AD931" s="33"/>
      <c r="AE931" s="33"/>
      <c r="AR931" s="194" t="s">
        <v>152</v>
      </c>
      <c r="AT931" s="194" t="s">
        <v>140</v>
      </c>
      <c r="AU931" s="194" t="s">
        <v>79</v>
      </c>
      <c r="AY931" s="14" t="s">
        <v>146</v>
      </c>
      <c r="BE931" s="114">
        <f>IF(O931="základní",K931,0)</f>
        <v>0</v>
      </c>
      <c r="BF931" s="114">
        <f>IF(O931="snížená",K931,0)</f>
        <v>0</v>
      </c>
      <c r="BG931" s="114">
        <f>IF(O931="zákl. přenesená",K931,0)</f>
        <v>0</v>
      </c>
      <c r="BH931" s="114">
        <f>IF(O931="sníž. přenesená",K931,0)</f>
        <v>0</v>
      </c>
      <c r="BI931" s="114">
        <f>IF(O931="nulová",K931,0)</f>
        <v>0</v>
      </c>
      <c r="BJ931" s="14" t="s">
        <v>87</v>
      </c>
      <c r="BK931" s="114">
        <f>ROUND(P931*H931,2)</f>
        <v>0</v>
      </c>
      <c r="BL931" s="14" t="s">
        <v>152</v>
      </c>
      <c r="BM931" s="194" t="s">
        <v>1744</v>
      </c>
    </row>
    <row r="932" spans="1:65" s="2" customFormat="1" ht="11.25">
      <c r="A932" s="33"/>
      <c r="B932" s="34"/>
      <c r="C932" s="35"/>
      <c r="D932" s="195" t="s">
        <v>149</v>
      </c>
      <c r="E932" s="35"/>
      <c r="F932" s="196" t="s">
        <v>1743</v>
      </c>
      <c r="G932" s="35"/>
      <c r="H932" s="35"/>
      <c r="I932" s="166"/>
      <c r="J932" s="166"/>
      <c r="K932" s="35"/>
      <c r="L932" s="35"/>
      <c r="M932" s="36"/>
      <c r="N932" s="197"/>
      <c r="O932" s="198"/>
      <c r="P932" s="70"/>
      <c r="Q932" s="70"/>
      <c r="R932" s="70"/>
      <c r="S932" s="70"/>
      <c r="T932" s="70"/>
      <c r="U932" s="70"/>
      <c r="V932" s="70"/>
      <c r="W932" s="70"/>
      <c r="X932" s="70"/>
      <c r="Y932" s="71"/>
      <c r="Z932" s="33"/>
      <c r="AA932" s="33"/>
      <c r="AB932" s="33"/>
      <c r="AC932" s="33"/>
      <c r="AD932" s="33"/>
      <c r="AE932" s="33"/>
      <c r="AT932" s="14" t="s">
        <v>149</v>
      </c>
      <c r="AU932" s="14" t="s">
        <v>79</v>
      </c>
    </row>
    <row r="933" spans="1:65" s="2" customFormat="1" ht="24.2" customHeight="1">
      <c r="A933" s="33"/>
      <c r="B933" s="34"/>
      <c r="C933" s="180" t="s">
        <v>1745</v>
      </c>
      <c r="D933" s="180" t="s">
        <v>140</v>
      </c>
      <c r="E933" s="181" t="s">
        <v>1746</v>
      </c>
      <c r="F933" s="182" t="s">
        <v>1747</v>
      </c>
      <c r="G933" s="183" t="s">
        <v>143</v>
      </c>
      <c r="H933" s="184">
        <v>1</v>
      </c>
      <c r="I933" s="185"/>
      <c r="J933" s="186"/>
      <c r="K933" s="187">
        <f>ROUND(P933*H933,2)</f>
        <v>0</v>
      </c>
      <c r="L933" s="182" t="s">
        <v>144</v>
      </c>
      <c r="M933" s="188"/>
      <c r="N933" s="189" t="s">
        <v>1</v>
      </c>
      <c r="O933" s="190" t="s">
        <v>42</v>
      </c>
      <c r="P933" s="191">
        <f>I933+J933</f>
        <v>0</v>
      </c>
      <c r="Q933" s="191">
        <f>ROUND(I933*H933,2)</f>
        <v>0</v>
      </c>
      <c r="R933" s="191">
        <f>ROUND(J933*H933,2)</f>
        <v>0</v>
      </c>
      <c r="S933" s="70"/>
      <c r="T933" s="192">
        <f>S933*H933</f>
        <v>0</v>
      </c>
      <c r="U933" s="192">
        <v>0</v>
      </c>
      <c r="V933" s="192">
        <f>U933*H933</f>
        <v>0</v>
      </c>
      <c r="W933" s="192">
        <v>0</v>
      </c>
      <c r="X933" s="192">
        <f>W933*H933</f>
        <v>0</v>
      </c>
      <c r="Y933" s="193" t="s">
        <v>1</v>
      </c>
      <c r="Z933" s="33"/>
      <c r="AA933" s="33"/>
      <c r="AB933" s="33"/>
      <c r="AC933" s="33"/>
      <c r="AD933" s="33"/>
      <c r="AE933" s="33"/>
      <c r="AR933" s="194" t="s">
        <v>152</v>
      </c>
      <c r="AT933" s="194" t="s">
        <v>140</v>
      </c>
      <c r="AU933" s="194" t="s">
        <v>79</v>
      </c>
      <c r="AY933" s="14" t="s">
        <v>146</v>
      </c>
      <c r="BE933" s="114">
        <f>IF(O933="základní",K933,0)</f>
        <v>0</v>
      </c>
      <c r="BF933" s="114">
        <f>IF(O933="snížená",K933,0)</f>
        <v>0</v>
      </c>
      <c r="BG933" s="114">
        <f>IF(O933="zákl. přenesená",K933,0)</f>
        <v>0</v>
      </c>
      <c r="BH933" s="114">
        <f>IF(O933="sníž. přenesená",K933,0)</f>
        <v>0</v>
      </c>
      <c r="BI933" s="114">
        <f>IF(O933="nulová",K933,0)</f>
        <v>0</v>
      </c>
      <c r="BJ933" s="14" t="s">
        <v>87</v>
      </c>
      <c r="BK933" s="114">
        <f>ROUND(P933*H933,2)</f>
        <v>0</v>
      </c>
      <c r="BL933" s="14" t="s">
        <v>152</v>
      </c>
      <c r="BM933" s="194" t="s">
        <v>1748</v>
      </c>
    </row>
    <row r="934" spans="1:65" s="2" customFormat="1" ht="11.25">
      <c r="A934" s="33"/>
      <c r="B934" s="34"/>
      <c r="C934" s="35"/>
      <c r="D934" s="195" t="s">
        <v>149</v>
      </c>
      <c r="E934" s="35"/>
      <c r="F934" s="196" t="s">
        <v>1747</v>
      </c>
      <c r="G934" s="35"/>
      <c r="H934" s="35"/>
      <c r="I934" s="166"/>
      <c r="J934" s="166"/>
      <c r="K934" s="35"/>
      <c r="L934" s="35"/>
      <c r="M934" s="36"/>
      <c r="N934" s="197"/>
      <c r="O934" s="198"/>
      <c r="P934" s="70"/>
      <c r="Q934" s="70"/>
      <c r="R934" s="70"/>
      <c r="S934" s="70"/>
      <c r="T934" s="70"/>
      <c r="U934" s="70"/>
      <c r="V934" s="70"/>
      <c r="W934" s="70"/>
      <c r="X934" s="70"/>
      <c r="Y934" s="71"/>
      <c r="Z934" s="33"/>
      <c r="AA934" s="33"/>
      <c r="AB934" s="33"/>
      <c r="AC934" s="33"/>
      <c r="AD934" s="33"/>
      <c r="AE934" s="33"/>
      <c r="AT934" s="14" t="s">
        <v>149</v>
      </c>
      <c r="AU934" s="14" t="s">
        <v>79</v>
      </c>
    </row>
    <row r="935" spans="1:65" s="2" customFormat="1" ht="24.2" customHeight="1">
      <c r="A935" s="33"/>
      <c r="B935" s="34"/>
      <c r="C935" s="180" t="s">
        <v>1749</v>
      </c>
      <c r="D935" s="180" t="s">
        <v>140</v>
      </c>
      <c r="E935" s="181" t="s">
        <v>1750</v>
      </c>
      <c r="F935" s="182" t="s">
        <v>1751</v>
      </c>
      <c r="G935" s="183" t="s">
        <v>143</v>
      </c>
      <c r="H935" s="184">
        <v>1</v>
      </c>
      <c r="I935" s="185"/>
      <c r="J935" s="186"/>
      <c r="K935" s="187">
        <f>ROUND(P935*H935,2)</f>
        <v>0</v>
      </c>
      <c r="L935" s="182" t="s">
        <v>144</v>
      </c>
      <c r="M935" s="188"/>
      <c r="N935" s="189" t="s">
        <v>1</v>
      </c>
      <c r="O935" s="190" t="s">
        <v>42</v>
      </c>
      <c r="P935" s="191">
        <f>I935+J935</f>
        <v>0</v>
      </c>
      <c r="Q935" s="191">
        <f>ROUND(I935*H935,2)</f>
        <v>0</v>
      </c>
      <c r="R935" s="191">
        <f>ROUND(J935*H935,2)</f>
        <v>0</v>
      </c>
      <c r="S935" s="70"/>
      <c r="T935" s="192">
        <f>S935*H935</f>
        <v>0</v>
      </c>
      <c r="U935" s="192">
        <v>0</v>
      </c>
      <c r="V935" s="192">
        <f>U935*H935</f>
        <v>0</v>
      </c>
      <c r="W935" s="192">
        <v>0</v>
      </c>
      <c r="X935" s="192">
        <f>W935*H935</f>
        <v>0</v>
      </c>
      <c r="Y935" s="193" t="s">
        <v>1</v>
      </c>
      <c r="Z935" s="33"/>
      <c r="AA935" s="33"/>
      <c r="AB935" s="33"/>
      <c r="AC935" s="33"/>
      <c r="AD935" s="33"/>
      <c r="AE935" s="33"/>
      <c r="AR935" s="194" t="s">
        <v>152</v>
      </c>
      <c r="AT935" s="194" t="s">
        <v>140</v>
      </c>
      <c r="AU935" s="194" t="s">
        <v>79</v>
      </c>
      <c r="AY935" s="14" t="s">
        <v>146</v>
      </c>
      <c r="BE935" s="114">
        <f>IF(O935="základní",K935,0)</f>
        <v>0</v>
      </c>
      <c r="BF935" s="114">
        <f>IF(O935="snížená",K935,0)</f>
        <v>0</v>
      </c>
      <c r="BG935" s="114">
        <f>IF(O935="zákl. přenesená",K935,0)</f>
        <v>0</v>
      </c>
      <c r="BH935" s="114">
        <f>IF(O935="sníž. přenesená",K935,0)</f>
        <v>0</v>
      </c>
      <c r="BI935" s="114">
        <f>IF(O935="nulová",K935,0)</f>
        <v>0</v>
      </c>
      <c r="BJ935" s="14" t="s">
        <v>87</v>
      </c>
      <c r="BK935" s="114">
        <f>ROUND(P935*H935,2)</f>
        <v>0</v>
      </c>
      <c r="BL935" s="14" t="s">
        <v>152</v>
      </c>
      <c r="BM935" s="194" t="s">
        <v>1752</v>
      </c>
    </row>
    <row r="936" spans="1:65" s="2" customFormat="1" ht="11.25">
      <c r="A936" s="33"/>
      <c r="B936" s="34"/>
      <c r="C936" s="35"/>
      <c r="D936" s="195" t="s">
        <v>149</v>
      </c>
      <c r="E936" s="35"/>
      <c r="F936" s="196" t="s">
        <v>1751</v>
      </c>
      <c r="G936" s="35"/>
      <c r="H936" s="35"/>
      <c r="I936" s="166"/>
      <c r="J936" s="166"/>
      <c r="K936" s="35"/>
      <c r="L936" s="35"/>
      <c r="M936" s="36"/>
      <c r="N936" s="197"/>
      <c r="O936" s="198"/>
      <c r="P936" s="70"/>
      <c r="Q936" s="70"/>
      <c r="R936" s="70"/>
      <c r="S936" s="70"/>
      <c r="T936" s="70"/>
      <c r="U936" s="70"/>
      <c r="V936" s="70"/>
      <c r="W936" s="70"/>
      <c r="X936" s="70"/>
      <c r="Y936" s="71"/>
      <c r="Z936" s="33"/>
      <c r="AA936" s="33"/>
      <c r="AB936" s="33"/>
      <c r="AC936" s="33"/>
      <c r="AD936" s="33"/>
      <c r="AE936" s="33"/>
      <c r="AT936" s="14" t="s">
        <v>149</v>
      </c>
      <c r="AU936" s="14" t="s">
        <v>79</v>
      </c>
    </row>
    <row r="937" spans="1:65" s="2" customFormat="1" ht="24.2" customHeight="1">
      <c r="A937" s="33"/>
      <c r="B937" s="34"/>
      <c r="C937" s="180" t="s">
        <v>1753</v>
      </c>
      <c r="D937" s="180" t="s">
        <v>140</v>
      </c>
      <c r="E937" s="181" t="s">
        <v>1754</v>
      </c>
      <c r="F937" s="182" t="s">
        <v>1755</v>
      </c>
      <c r="G937" s="183" t="s">
        <v>143</v>
      </c>
      <c r="H937" s="184">
        <v>1</v>
      </c>
      <c r="I937" s="185"/>
      <c r="J937" s="186"/>
      <c r="K937" s="187">
        <f>ROUND(P937*H937,2)</f>
        <v>0</v>
      </c>
      <c r="L937" s="182" t="s">
        <v>144</v>
      </c>
      <c r="M937" s="188"/>
      <c r="N937" s="189" t="s">
        <v>1</v>
      </c>
      <c r="O937" s="190" t="s">
        <v>42</v>
      </c>
      <c r="P937" s="191">
        <f>I937+J937</f>
        <v>0</v>
      </c>
      <c r="Q937" s="191">
        <f>ROUND(I937*H937,2)</f>
        <v>0</v>
      </c>
      <c r="R937" s="191">
        <f>ROUND(J937*H937,2)</f>
        <v>0</v>
      </c>
      <c r="S937" s="70"/>
      <c r="T937" s="192">
        <f>S937*H937</f>
        <v>0</v>
      </c>
      <c r="U937" s="192">
        <v>0</v>
      </c>
      <c r="V937" s="192">
        <f>U937*H937</f>
        <v>0</v>
      </c>
      <c r="W937" s="192">
        <v>0</v>
      </c>
      <c r="X937" s="192">
        <f>W937*H937</f>
        <v>0</v>
      </c>
      <c r="Y937" s="193" t="s">
        <v>1</v>
      </c>
      <c r="Z937" s="33"/>
      <c r="AA937" s="33"/>
      <c r="AB937" s="33"/>
      <c r="AC937" s="33"/>
      <c r="AD937" s="33"/>
      <c r="AE937" s="33"/>
      <c r="AR937" s="194" t="s">
        <v>152</v>
      </c>
      <c r="AT937" s="194" t="s">
        <v>140</v>
      </c>
      <c r="AU937" s="194" t="s">
        <v>79</v>
      </c>
      <c r="AY937" s="14" t="s">
        <v>146</v>
      </c>
      <c r="BE937" s="114">
        <f>IF(O937="základní",K937,0)</f>
        <v>0</v>
      </c>
      <c r="BF937" s="114">
        <f>IF(O937="snížená",K937,0)</f>
        <v>0</v>
      </c>
      <c r="BG937" s="114">
        <f>IF(O937="zákl. přenesená",K937,0)</f>
        <v>0</v>
      </c>
      <c r="BH937" s="114">
        <f>IF(O937="sníž. přenesená",K937,0)</f>
        <v>0</v>
      </c>
      <c r="BI937" s="114">
        <f>IF(O937="nulová",K937,0)</f>
        <v>0</v>
      </c>
      <c r="BJ937" s="14" t="s">
        <v>87</v>
      </c>
      <c r="BK937" s="114">
        <f>ROUND(P937*H937,2)</f>
        <v>0</v>
      </c>
      <c r="BL937" s="14" t="s">
        <v>152</v>
      </c>
      <c r="BM937" s="194" t="s">
        <v>1756</v>
      </c>
    </row>
    <row r="938" spans="1:65" s="2" customFormat="1" ht="11.25">
      <c r="A938" s="33"/>
      <c r="B938" s="34"/>
      <c r="C938" s="35"/>
      <c r="D938" s="195" t="s">
        <v>149</v>
      </c>
      <c r="E938" s="35"/>
      <c r="F938" s="196" t="s">
        <v>1755</v>
      </c>
      <c r="G938" s="35"/>
      <c r="H938" s="35"/>
      <c r="I938" s="166"/>
      <c r="J938" s="166"/>
      <c r="K938" s="35"/>
      <c r="L938" s="35"/>
      <c r="M938" s="36"/>
      <c r="N938" s="197"/>
      <c r="O938" s="198"/>
      <c r="P938" s="70"/>
      <c r="Q938" s="70"/>
      <c r="R938" s="70"/>
      <c r="S938" s="70"/>
      <c r="T938" s="70"/>
      <c r="U938" s="70"/>
      <c r="V938" s="70"/>
      <c r="W938" s="70"/>
      <c r="X938" s="70"/>
      <c r="Y938" s="71"/>
      <c r="Z938" s="33"/>
      <c r="AA938" s="33"/>
      <c r="AB938" s="33"/>
      <c r="AC938" s="33"/>
      <c r="AD938" s="33"/>
      <c r="AE938" s="33"/>
      <c r="AT938" s="14" t="s">
        <v>149</v>
      </c>
      <c r="AU938" s="14" t="s">
        <v>79</v>
      </c>
    </row>
    <row r="939" spans="1:65" s="2" customFormat="1" ht="24.2" customHeight="1">
      <c r="A939" s="33"/>
      <c r="B939" s="34"/>
      <c r="C939" s="180" t="s">
        <v>1757</v>
      </c>
      <c r="D939" s="180" t="s">
        <v>140</v>
      </c>
      <c r="E939" s="181" t="s">
        <v>1758</v>
      </c>
      <c r="F939" s="182" t="s">
        <v>1759</v>
      </c>
      <c r="G939" s="183" t="s">
        <v>143</v>
      </c>
      <c r="H939" s="184">
        <v>1</v>
      </c>
      <c r="I939" s="185"/>
      <c r="J939" s="186"/>
      <c r="K939" s="187">
        <f>ROUND(P939*H939,2)</f>
        <v>0</v>
      </c>
      <c r="L939" s="182" t="s">
        <v>144</v>
      </c>
      <c r="M939" s="188"/>
      <c r="N939" s="189" t="s">
        <v>1</v>
      </c>
      <c r="O939" s="190" t="s">
        <v>42</v>
      </c>
      <c r="P939" s="191">
        <f>I939+J939</f>
        <v>0</v>
      </c>
      <c r="Q939" s="191">
        <f>ROUND(I939*H939,2)</f>
        <v>0</v>
      </c>
      <c r="R939" s="191">
        <f>ROUND(J939*H939,2)</f>
        <v>0</v>
      </c>
      <c r="S939" s="70"/>
      <c r="T939" s="192">
        <f>S939*H939</f>
        <v>0</v>
      </c>
      <c r="U939" s="192">
        <v>0</v>
      </c>
      <c r="V939" s="192">
        <f>U939*H939</f>
        <v>0</v>
      </c>
      <c r="W939" s="192">
        <v>0</v>
      </c>
      <c r="X939" s="192">
        <f>W939*H939</f>
        <v>0</v>
      </c>
      <c r="Y939" s="193" t="s">
        <v>1</v>
      </c>
      <c r="Z939" s="33"/>
      <c r="AA939" s="33"/>
      <c r="AB939" s="33"/>
      <c r="AC939" s="33"/>
      <c r="AD939" s="33"/>
      <c r="AE939" s="33"/>
      <c r="AR939" s="194" t="s">
        <v>152</v>
      </c>
      <c r="AT939" s="194" t="s">
        <v>140</v>
      </c>
      <c r="AU939" s="194" t="s">
        <v>79</v>
      </c>
      <c r="AY939" s="14" t="s">
        <v>146</v>
      </c>
      <c r="BE939" s="114">
        <f>IF(O939="základní",K939,0)</f>
        <v>0</v>
      </c>
      <c r="BF939" s="114">
        <f>IF(O939="snížená",K939,0)</f>
        <v>0</v>
      </c>
      <c r="BG939" s="114">
        <f>IF(O939="zákl. přenesená",K939,0)</f>
        <v>0</v>
      </c>
      <c r="BH939" s="114">
        <f>IF(O939="sníž. přenesená",K939,0)</f>
        <v>0</v>
      </c>
      <c r="BI939" s="114">
        <f>IF(O939="nulová",K939,0)</f>
        <v>0</v>
      </c>
      <c r="BJ939" s="14" t="s">
        <v>87</v>
      </c>
      <c r="BK939" s="114">
        <f>ROUND(P939*H939,2)</f>
        <v>0</v>
      </c>
      <c r="BL939" s="14" t="s">
        <v>152</v>
      </c>
      <c r="BM939" s="194" t="s">
        <v>1760</v>
      </c>
    </row>
    <row r="940" spans="1:65" s="2" customFormat="1" ht="11.25">
      <c r="A940" s="33"/>
      <c r="B940" s="34"/>
      <c r="C940" s="35"/>
      <c r="D940" s="195" t="s">
        <v>149</v>
      </c>
      <c r="E940" s="35"/>
      <c r="F940" s="196" t="s">
        <v>1759</v>
      </c>
      <c r="G940" s="35"/>
      <c r="H940" s="35"/>
      <c r="I940" s="166"/>
      <c r="J940" s="166"/>
      <c r="K940" s="35"/>
      <c r="L940" s="35"/>
      <c r="M940" s="36"/>
      <c r="N940" s="197"/>
      <c r="O940" s="198"/>
      <c r="P940" s="70"/>
      <c r="Q940" s="70"/>
      <c r="R940" s="70"/>
      <c r="S940" s="70"/>
      <c r="T940" s="70"/>
      <c r="U940" s="70"/>
      <c r="V940" s="70"/>
      <c r="W940" s="70"/>
      <c r="X940" s="70"/>
      <c r="Y940" s="71"/>
      <c r="Z940" s="33"/>
      <c r="AA940" s="33"/>
      <c r="AB940" s="33"/>
      <c r="AC940" s="33"/>
      <c r="AD940" s="33"/>
      <c r="AE940" s="33"/>
      <c r="AT940" s="14" t="s">
        <v>149</v>
      </c>
      <c r="AU940" s="14" t="s">
        <v>79</v>
      </c>
    </row>
    <row r="941" spans="1:65" s="2" customFormat="1" ht="24.2" customHeight="1">
      <c r="A941" s="33"/>
      <c r="B941" s="34"/>
      <c r="C941" s="180" t="s">
        <v>1761</v>
      </c>
      <c r="D941" s="180" t="s">
        <v>140</v>
      </c>
      <c r="E941" s="181" t="s">
        <v>1762</v>
      </c>
      <c r="F941" s="182" t="s">
        <v>1763</v>
      </c>
      <c r="G941" s="183" t="s">
        <v>143</v>
      </c>
      <c r="H941" s="184">
        <v>1</v>
      </c>
      <c r="I941" s="185"/>
      <c r="J941" s="186"/>
      <c r="K941" s="187">
        <f>ROUND(P941*H941,2)</f>
        <v>0</v>
      </c>
      <c r="L941" s="182" t="s">
        <v>144</v>
      </c>
      <c r="M941" s="188"/>
      <c r="N941" s="189" t="s">
        <v>1</v>
      </c>
      <c r="O941" s="190" t="s">
        <v>42</v>
      </c>
      <c r="P941" s="191">
        <f>I941+J941</f>
        <v>0</v>
      </c>
      <c r="Q941" s="191">
        <f>ROUND(I941*H941,2)</f>
        <v>0</v>
      </c>
      <c r="R941" s="191">
        <f>ROUND(J941*H941,2)</f>
        <v>0</v>
      </c>
      <c r="S941" s="70"/>
      <c r="T941" s="192">
        <f>S941*H941</f>
        <v>0</v>
      </c>
      <c r="U941" s="192">
        <v>0</v>
      </c>
      <c r="V941" s="192">
        <f>U941*H941</f>
        <v>0</v>
      </c>
      <c r="W941" s="192">
        <v>0</v>
      </c>
      <c r="X941" s="192">
        <f>W941*H941</f>
        <v>0</v>
      </c>
      <c r="Y941" s="193" t="s">
        <v>1</v>
      </c>
      <c r="Z941" s="33"/>
      <c r="AA941" s="33"/>
      <c r="AB941" s="33"/>
      <c r="AC941" s="33"/>
      <c r="AD941" s="33"/>
      <c r="AE941" s="33"/>
      <c r="AR941" s="194" t="s">
        <v>152</v>
      </c>
      <c r="AT941" s="194" t="s">
        <v>140</v>
      </c>
      <c r="AU941" s="194" t="s">
        <v>79</v>
      </c>
      <c r="AY941" s="14" t="s">
        <v>146</v>
      </c>
      <c r="BE941" s="114">
        <f>IF(O941="základní",K941,0)</f>
        <v>0</v>
      </c>
      <c r="BF941" s="114">
        <f>IF(O941="snížená",K941,0)</f>
        <v>0</v>
      </c>
      <c r="BG941" s="114">
        <f>IF(O941="zákl. přenesená",K941,0)</f>
        <v>0</v>
      </c>
      <c r="BH941" s="114">
        <f>IF(O941="sníž. přenesená",K941,0)</f>
        <v>0</v>
      </c>
      <c r="BI941" s="114">
        <f>IF(O941="nulová",K941,0)</f>
        <v>0</v>
      </c>
      <c r="BJ941" s="14" t="s">
        <v>87</v>
      </c>
      <c r="BK941" s="114">
        <f>ROUND(P941*H941,2)</f>
        <v>0</v>
      </c>
      <c r="BL941" s="14" t="s">
        <v>152</v>
      </c>
      <c r="BM941" s="194" t="s">
        <v>1764</v>
      </c>
    </row>
    <row r="942" spans="1:65" s="2" customFormat="1" ht="11.25">
      <c r="A942" s="33"/>
      <c r="B942" s="34"/>
      <c r="C942" s="35"/>
      <c r="D942" s="195" t="s">
        <v>149</v>
      </c>
      <c r="E942" s="35"/>
      <c r="F942" s="196" t="s">
        <v>1763</v>
      </c>
      <c r="G942" s="35"/>
      <c r="H942" s="35"/>
      <c r="I942" s="166"/>
      <c r="J942" s="166"/>
      <c r="K942" s="35"/>
      <c r="L942" s="35"/>
      <c r="M942" s="36"/>
      <c r="N942" s="197"/>
      <c r="O942" s="198"/>
      <c r="P942" s="70"/>
      <c r="Q942" s="70"/>
      <c r="R942" s="70"/>
      <c r="S942" s="70"/>
      <c r="T942" s="70"/>
      <c r="U942" s="70"/>
      <c r="V942" s="70"/>
      <c r="W942" s="70"/>
      <c r="X942" s="70"/>
      <c r="Y942" s="71"/>
      <c r="Z942" s="33"/>
      <c r="AA942" s="33"/>
      <c r="AB942" s="33"/>
      <c r="AC942" s="33"/>
      <c r="AD942" s="33"/>
      <c r="AE942" s="33"/>
      <c r="AT942" s="14" t="s">
        <v>149</v>
      </c>
      <c r="AU942" s="14" t="s">
        <v>79</v>
      </c>
    </row>
    <row r="943" spans="1:65" s="2" customFormat="1" ht="24.2" customHeight="1">
      <c r="A943" s="33"/>
      <c r="B943" s="34"/>
      <c r="C943" s="180" t="s">
        <v>1765</v>
      </c>
      <c r="D943" s="180" t="s">
        <v>140</v>
      </c>
      <c r="E943" s="181" t="s">
        <v>1766</v>
      </c>
      <c r="F943" s="182" t="s">
        <v>1767</v>
      </c>
      <c r="G943" s="183" t="s">
        <v>143</v>
      </c>
      <c r="H943" s="184">
        <v>1</v>
      </c>
      <c r="I943" s="185"/>
      <c r="J943" s="186"/>
      <c r="K943" s="187">
        <f>ROUND(P943*H943,2)</f>
        <v>0</v>
      </c>
      <c r="L943" s="182" t="s">
        <v>144</v>
      </c>
      <c r="M943" s="188"/>
      <c r="N943" s="189" t="s">
        <v>1</v>
      </c>
      <c r="O943" s="190" t="s">
        <v>42</v>
      </c>
      <c r="P943" s="191">
        <f>I943+J943</f>
        <v>0</v>
      </c>
      <c r="Q943" s="191">
        <f>ROUND(I943*H943,2)</f>
        <v>0</v>
      </c>
      <c r="R943" s="191">
        <f>ROUND(J943*H943,2)</f>
        <v>0</v>
      </c>
      <c r="S943" s="70"/>
      <c r="T943" s="192">
        <f>S943*H943</f>
        <v>0</v>
      </c>
      <c r="U943" s="192">
        <v>0</v>
      </c>
      <c r="V943" s="192">
        <f>U943*H943</f>
        <v>0</v>
      </c>
      <c r="W943" s="192">
        <v>0</v>
      </c>
      <c r="X943" s="192">
        <f>W943*H943</f>
        <v>0</v>
      </c>
      <c r="Y943" s="193" t="s">
        <v>1</v>
      </c>
      <c r="Z943" s="33"/>
      <c r="AA943" s="33"/>
      <c r="AB943" s="33"/>
      <c r="AC943" s="33"/>
      <c r="AD943" s="33"/>
      <c r="AE943" s="33"/>
      <c r="AR943" s="194" t="s">
        <v>152</v>
      </c>
      <c r="AT943" s="194" t="s">
        <v>140</v>
      </c>
      <c r="AU943" s="194" t="s">
        <v>79</v>
      </c>
      <c r="AY943" s="14" t="s">
        <v>146</v>
      </c>
      <c r="BE943" s="114">
        <f>IF(O943="základní",K943,0)</f>
        <v>0</v>
      </c>
      <c r="BF943" s="114">
        <f>IF(O943="snížená",K943,0)</f>
        <v>0</v>
      </c>
      <c r="BG943" s="114">
        <f>IF(O943="zákl. přenesená",K943,0)</f>
        <v>0</v>
      </c>
      <c r="BH943" s="114">
        <f>IF(O943="sníž. přenesená",K943,0)</f>
        <v>0</v>
      </c>
      <c r="BI943" s="114">
        <f>IF(O943="nulová",K943,0)</f>
        <v>0</v>
      </c>
      <c r="BJ943" s="14" t="s">
        <v>87</v>
      </c>
      <c r="BK943" s="114">
        <f>ROUND(P943*H943,2)</f>
        <v>0</v>
      </c>
      <c r="BL943" s="14" t="s">
        <v>152</v>
      </c>
      <c r="BM943" s="194" t="s">
        <v>1768</v>
      </c>
    </row>
    <row r="944" spans="1:65" s="2" customFormat="1" ht="11.25">
      <c r="A944" s="33"/>
      <c r="B944" s="34"/>
      <c r="C944" s="35"/>
      <c r="D944" s="195" t="s">
        <v>149</v>
      </c>
      <c r="E944" s="35"/>
      <c r="F944" s="196" t="s">
        <v>1767</v>
      </c>
      <c r="G944" s="35"/>
      <c r="H944" s="35"/>
      <c r="I944" s="166"/>
      <c r="J944" s="166"/>
      <c r="K944" s="35"/>
      <c r="L944" s="35"/>
      <c r="M944" s="36"/>
      <c r="N944" s="197"/>
      <c r="O944" s="198"/>
      <c r="P944" s="70"/>
      <c r="Q944" s="70"/>
      <c r="R944" s="70"/>
      <c r="S944" s="70"/>
      <c r="T944" s="70"/>
      <c r="U944" s="70"/>
      <c r="V944" s="70"/>
      <c r="W944" s="70"/>
      <c r="X944" s="70"/>
      <c r="Y944" s="71"/>
      <c r="Z944" s="33"/>
      <c r="AA944" s="33"/>
      <c r="AB944" s="33"/>
      <c r="AC944" s="33"/>
      <c r="AD944" s="33"/>
      <c r="AE944" s="33"/>
      <c r="AT944" s="14" t="s">
        <v>149</v>
      </c>
      <c r="AU944" s="14" t="s">
        <v>79</v>
      </c>
    </row>
    <row r="945" spans="1:65" s="2" customFormat="1" ht="24.2" customHeight="1">
      <c r="A945" s="33"/>
      <c r="B945" s="34"/>
      <c r="C945" s="180" t="s">
        <v>1769</v>
      </c>
      <c r="D945" s="180" t="s">
        <v>140</v>
      </c>
      <c r="E945" s="181" t="s">
        <v>1770</v>
      </c>
      <c r="F945" s="182" t="s">
        <v>1771</v>
      </c>
      <c r="G945" s="183" t="s">
        <v>143</v>
      </c>
      <c r="H945" s="184">
        <v>1</v>
      </c>
      <c r="I945" s="185"/>
      <c r="J945" s="186"/>
      <c r="K945" s="187">
        <f>ROUND(P945*H945,2)</f>
        <v>0</v>
      </c>
      <c r="L945" s="182" t="s">
        <v>144</v>
      </c>
      <c r="M945" s="188"/>
      <c r="N945" s="189" t="s">
        <v>1</v>
      </c>
      <c r="O945" s="190" t="s">
        <v>42</v>
      </c>
      <c r="P945" s="191">
        <f>I945+J945</f>
        <v>0</v>
      </c>
      <c r="Q945" s="191">
        <f>ROUND(I945*H945,2)</f>
        <v>0</v>
      </c>
      <c r="R945" s="191">
        <f>ROUND(J945*H945,2)</f>
        <v>0</v>
      </c>
      <c r="S945" s="70"/>
      <c r="T945" s="192">
        <f>S945*H945</f>
        <v>0</v>
      </c>
      <c r="U945" s="192">
        <v>0</v>
      </c>
      <c r="V945" s="192">
        <f>U945*H945</f>
        <v>0</v>
      </c>
      <c r="W945" s="192">
        <v>0</v>
      </c>
      <c r="X945" s="192">
        <f>W945*H945</f>
        <v>0</v>
      </c>
      <c r="Y945" s="193" t="s">
        <v>1</v>
      </c>
      <c r="Z945" s="33"/>
      <c r="AA945" s="33"/>
      <c r="AB945" s="33"/>
      <c r="AC945" s="33"/>
      <c r="AD945" s="33"/>
      <c r="AE945" s="33"/>
      <c r="AR945" s="194" t="s">
        <v>152</v>
      </c>
      <c r="AT945" s="194" t="s">
        <v>140</v>
      </c>
      <c r="AU945" s="194" t="s">
        <v>79</v>
      </c>
      <c r="AY945" s="14" t="s">
        <v>146</v>
      </c>
      <c r="BE945" s="114">
        <f>IF(O945="základní",K945,0)</f>
        <v>0</v>
      </c>
      <c r="BF945" s="114">
        <f>IF(O945="snížená",K945,0)</f>
        <v>0</v>
      </c>
      <c r="BG945" s="114">
        <f>IF(O945="zákl. přenesená",K945,0)</f>
        <v>0</v>
      </c>
      <c r="BH945" s="114">
        <f>IF(O945="sníž. přenesená",K945,0)</f>
        <v>0</v>
      </c>
      <c r="BI945" s="114">
        <f>IF(O945="nulová",K945,0)</f>
        <v>0</v>
      </c>
      <c r="BJ945" s="14" t="s">
        <v>87</v>
      </c>
      <c r="BK945" s="114">
        <f>ROUND(P945*H945,2)</f>
        <v>0</v>
      </c>
      <c r="BL945" s="14" t="s">
        <v>152</v>
      </c>
      <c r="BM945" s="194" t="s">
        <v>1772</v>
      </c>
    </row>
    <row r="946" spans="1:65" s="2" customFormat="1" ht="11.25">
      <c r="A946" s="33"/>
      <c r="B946" s="34"/>
      <c r="C946" s="35"/>
      <c r="D946" s="195" t="s">
        <v>149</v>
      </c>
      <c r="E946" s="35"/>
      <c r="F946" s="196" t="s">
        <v>1771</v>
      </c>
      <c r="G946" s="35"/>
      <c r="H946" s="35"/>
      <c r="I946" s="166"/>
      <c r="J946" s="166"/>
      <c r="K946" s="35"/>
      <c r="L946" s="35"/>
      <c r="M946" s="36"/>
      <c r="N946" s="197"/>
      <c r="O946" s="198"/>
      <c r="P946" s="70"/>
      <c r="Q946" s="70"/>
      <c r="R946" s="70"/>
      <c r="S946" s="70"/>
      <c r="T946" s="70"/>
      <c r="U946" s="70"/>
      <c r="V946" s="70"/>
      <c r="W946" s="70"/>
      <c r="X946" s="70"/>
      <c r="Y946" s="71"/>
      <c r="Z946" s="33"/>
      <c r="AA946" s="33"/>
      <c r="AB946" s="33"/>
      <c r="AC946" s="33"/>
      <c r="AD946" s="33"/>
      <c r="AE946" s="33"/>
      <c r="AT946" s="14" t="s">
        <v>149</v>
      </c>
      <c r="AU946" s="14" t="s">
        <v>79</v>
      </c>
    </row>
    <row r="947" spans="1:65" s="2" customFormat="1" ht="24.2" customHeight="1">
      <c r="A947" s="33"/>
      <c r="B947" s="34"/>
      <c r="C947" s="180" t="s">
        <v>1773</v>
      </c>
      <c r="D947" s="180" t="s">
        <v>140</v>
      </c>
      <c r="E947" s="181" t="s">
        <v>1774</v>
      </c>
      <c r="F947" s="182" t="s">
        <v>1775</v>
      </c>
      <c r="G947" s="183" t="s">
        <v>143</v>
      </c>
      <c r="H947" s="184">
        <v>1</v>
      </c>
      <c r="I947" s="185"/>
      <c r="J947" s="186"/>
      <c r="K947" s="187">
        <f>ROUND(P947*H947,2)</f>
        <v>0</v>
      </c>
      <c r="L947" s="182" t="s">
        <v>144</v>
      </c>
      <c r="M947" s="188"/>
      <c r="N947" s="189" t="s">
        <v>1</v>
      </c>
      <c r="O947" s="190" t="s">
        <v>42</v>
      </c>
      <c r="P947" s="191">
        <f>I947+J947</f>
        <v>0</v>
      </c>
      <c r="Q947" s="191">
        <f>ROUND(I947*H947,2)</f>
        <v>0</v>
      </c>
      <c r="R947" s="191">
        <f>ROUND(J947*H947,2)</f>
        <v>0</v>
      </c>
      <c r="S947" s="70"/>
      <c r="T947" s="192">
        <f>S947*H947</f>
        <v>0</v>
      </c>
      <c r="U947" s="192">
        <v>0</v>
      </c>
      <c r="V947" s="192">
        <f>U947*H947</f>
        <v>0</v>
      </c>
      <c r="W947" s="192">
        <v>0</v>
      </c>
      <c r="X947" s="192">
        <f>W947*H947</f>
        <v>0</v>
      </c>
      <c r="Y947" s="193" t="s">
        <v>1</v>
      </c>
      <c r="Z947" s="33"/>
      <c r="AA947" s="33"/>
      <c r="AB947" s="33"/>
      <c r="AC947" s="33"/>
      <c r="AD947" s="33"/>
      <c r="AE947" s="33"/>
      <c r="AR947" s="194" t="s">
        <v>152</v>
      </c>
      <c r="AT947" s="194" t="s">
        <v>140</v>
      </c>
      <c r="AU947" s="194" t="s">
        <v>79</v>
      </c>
      <c r="AY947" s="14" t="s">
        <v>146</v>
      </c>
      <c r="BE947" s="114">
        <f>IF(O947="základní",K947,0)</f>
        <v>0</v>
      </c>
      <c r="BF947" s="114">
        <f>IF(O947="snížená",K947,0)</f>
        <v>0</v>
      </c>
      <c r="BG947" s="114">
        <f>IF(O947="zákl. přenesená",K947,0)</f>
        <v>0</v>
      </c>
      <c r="BH947" s="114">
        <f>IF(O947="sníž. přenesená",K947,0)</f>
        <v>0</v>
      </c>
      <c r="BI947" s="114">
        <f>IF(O947="nulová",K947,0)</f>
        <v>0</v>
      </c>
      <c r="BJ947" s="14" t="s">
        <v>87</v>
      </c>
      <c r="BK947" s="114">
        <f>ROUND(P947*H947,2)</f>
        <v>0</v>
      </c>
      <c r="BL947" s="14" t="s">
        <v>152</v>
      </c>
      <c r="BM947" s="194" t="s">
        <v>1776</v>
      </c>
    </row>
    <row r="948" spans="1:65" s="2" customFormat="1" ht="11.25">
      <c r="A948" s="33"/>
      <c r="B948" s="34"/>
      <c r="C948" s="35"/>
      <c r="D948" s="195" t="s">
        <v>149</v>
      </c>
      <c r="E948" s="35"/>
      <c r="F948" s="196" t="s">
        <v>1775</v>
      </c>
      <c r="G948" s="35"/>
      <c r="H948" s="35"/>
      <c r="I948" s="166"/>
      <c r="J948" s="166"/>
      <c r="K948" s="35"/>
      <c r="L948" s="35"/>
      <c r="M948" s="36"/>
      <c r="N948" s="197"/>
      <c r="O948" s="198"/>
      <c r="P948" s="70"/>
      <c r="Q948" s="70"/>
      <c r="R948" s="70"/>
      <c r="S948" s="70"/>
      <c r="T948" s="70"/>
      <c r="U948" s="70"/>
      <c r="V948" s="70"/>
      <c r="W948" s="70"/>
      <c r="X948" s="70"/>
      <c r="Y948" s="71"/>
      <c r="Z948" s="33"/>
      <c r="AA948" s="33"/>
      <c r="AB948" s="33"/>
      <c r="AC948" s="33"/>
      <c r="AD948" s="33"/>
      <c r="AE948" s="33"/>
      <c r="AT948" s="14" t="s">
        <v>149</v>
      </c>
      <c r="AU948" s="14" t="s">
        <v>79</v>
      </c>
    </row>
    <row r="949" spans="1:65" s="2" customFormat="1" ht="24.2" customHeight="1">
      <c r="A949" s="33"/>
      <c r="B949" s="34"/>
      <c r="C949" s="180" t="s">
        <v>1777</v>
      </c>
      <c r="D949" s="180" t="s">
        <v>140</v>
      </c>
      <c r="E949" s="181" t="s">
        <v>1778</v>
      </c>
      <c r="F949" s="182" t="s">
        <v>1779</v>
      </c>
      <c r="G949" s="183" t="s">
        <v>143</v>
      </c>
      <c r="H949" s="184">
        <v>1</v>
      </c>
      <c r="I949" s="185"/>
      <c r="J949" s="186"/>
      <c r="K949" s="187">
        <f>ROUND(P949*H949,2)</f>
        <v>0</v>
      </c>
      <c r="L949" s="182" t="s">
        <v>144</v>
      </c>
      <c r="M949" s="188"/>
      <c r="N949" s="189" t="s">
        <v>1</v>
      </c>
      <c r="O949" s="190" t="s">
        <v>42</v>
      </c>
      <c r="P949" s="191">
        <f>I949+J949</f>
        <v>0</v>
      </c>
      <c r="Q949" s="191">
        <f>ROUND(I949*H949,2)</f>
        <v>0</v>
      </c>
      <c r="R949" s="191">
        <f>ROUND(J949*H949,2)</f>
        <v>0</v>
      </c>
      <c r="S949" s="70"/>
      <c r="T949" s="192">
        <f>S949*H949</f>
        <v>0</v>
      </c>
      <c r="U949" s="192">
        <v>0</v>
      </c>
      <c r="V949" s="192">
        <f>U949*H949</f>
        <v>0</v>
      </c>
      <c r="W949" s="192">
        <v>0</v>
      </c>
      <c r="X949" s="192">
        <f>W949*H949</f>
        <v>0</v>
      </c>
      <c r="Y949" s="193" t="s">
        <v>1</v>
      </c>
      <c r="Z949" s="33"/>
      <c r="AA949" s="33"/>
      <c r="AB949" s="33"/>
      <c r="AC949" s="33"/>
      <c r="AD949" s="33"/>
      <c r="AE949" s="33"/>
      <c r="AR949" s="194" t="s">
        <v>152</v>
      </c>
      <c r="AT949" s="194" t="s">
        <v>140</v>
      </c>
      <c r="AU949" s="194" t="s">
        <v>79</v>
      </c>
      <c r="AY949" s="14" t="s">
        <v>146</v>
      </c>
      <c r="BE949" s="114">
        <f>IF(O949="základní",K949,0)</f>
        <v>0</v>
      </c>
      <c r="BF949" s="114">
        <f>IF(O949="snížená",K949,0)</f>
        <v>0</v>
      </c>
      <c r="BG949" s="114">
        <f>IF(O949="zákl. přenesená",K949,0)</f>
        <v>0</v>
      </c>
      <c r="BH949" s="114">
        <f>IF(O949="sníž. přenesená",K949,0)</f>
        <v>0</v>
      </c>
      <c r="BI949" s="114">
        <f>IF(O949="nulová",K949,0)</f>
        <v>0</v>
      </c>
      <c r="BJ949" s="14" t="s">
        <v>87</v>
      </c>
      <c r="BK949" s="114">
        <f>ROUND(P949*H949,2)</f>
        <v>0</v>
      </c>
      <c r="BL949" s="14" t="s">
        <v>152</v>
      </c>
      <c r="BM949" s="194" t="s">
        <v>1780</v>
      </c>
    </row>
    <row r="950" spans="1:65" s="2" customFormat="1" ht="11.25">
      <c r="A950" s="33"/>
      <c r="B950" s="34"/>
      <c r="C950" s="35"/>
      <c r="D950" s="195" t="s">
        <v>149</v>
      </c>
      <c r="E950" s="35"/>
      <c r="F950" s="196" t="s">
        <v>1779</v>
      </c>
      <c r="G950" s="35"/>
      <c r="H950" s="35"/>
      <c r="I950" s="166"/>
      <c r="J950" s="166"/>
      <c r="K950" s="35"/>
      <c r="L950" s="35"/>
      <c r="M950" s="36"/>
      <c r="N950" s="197"/>
      <c r="O950" s="198"/>
      <c r="P950" s="70"/>
      <c r="Q950" s="70"/>
      <c r="R950" s="70"/>
      <c r="S950" s="70"/>
      <c r="T950" s="70"/>
      <c r="U950" s="70"/>
      <c r="V950" s="70"/>
      <c r="W950" s="70"/>
      <c r="X950" s="70"/>
      <c r="Y950" s="71"/>
      <c r="Z950" s="33"/>
      <c r="AA950" s="33"/>
      <c r="AB950" s="33"/>
      <c r="AC950" s="33"/>
      <c r="AD950" s="33"/>
      <c r="AE950" s="33"/>
      <c r="AT950" s="14" t="s">
        <v>149</v>
      </c>
      <c r="AU950" s="14" t="s">
        <v>79</v>
      </c>
    </row>
    <row r="951" spans="1:65" s="2" customFormat="1" ht="24.2" customHeight="1">
      <c r="A951" s="33"/>
      <c r="B951" s="34"/>
      <c r="C951" s="180" t="s">
        <v>1781</v>
      </c>
      <c r="D951" s="180" t="s">
        <v>140</v>
      </c>
      <c r="E951" s="181" t="s">
        <v>1782</v>
      </c>
      <c r="F951" s="182" t="s">
        <v>1783</v>
      </c>
      <c r="G951" s="183" t="s">
        <v>143</v>
      </c>
      <c r="H951" s="184">
        <v>1</v>
      </c>
      <c r="I951" s="185"/>
      <c r="J951" s="186"/>
      <c r="K951" s="187">
        <f>ROUND(P951*H951,2)</f>
        <v>0</v>
      </c>
      <c r="L951" s="182" t="s">
        <v>144</v>
      </c>
      <c r="M951" s="188"/>
      <c r="N951" s="189" t="s">
        <v>1</v>
      </c>
      <c r="O951" s="190" t="s">
        <v>42</v>
      </c>
      <c r="P951" s="191">
        <f>I951+J951</f>
        <v>0</v>
      </c>
      <c r="Q951" s="191">
        <f>ROUND(I951*H951,2)</f>
        <v>0</v>
      </c>
      <c r="R951" s="191">
        <f>ROUND(J951*H951,2)</f>
        <v>0</v>
      </c>
      <c r="S951" s="70"/>
      <c r="T951" s="192">
        <f>S951*H951</f>
        <v>0</v>
      </c>
      <c r="U951" s="192">
        <v>0</v>
      </c>
      <c r="V951" s="192">
        <f>U951*H951</f>
        <v>0</v>
      </c>
      <c r="W951" s="192">
        <v>0</v>
      </c>
      <c r="X951" s="192">
        <f>W951*H951</f>
        <v>0</v>
      </c>
      <c r="Y951" s="193" t="s">
        <v>1</v>
      </c>
      <c r="Z951" s="33"/>
      <c r="AA951" s="33"/>
      <c r="AB951" s="33"/>
      <c r="AC951" s="33"/>
      <c r="AD951" s="33"/>
      <c r="AE951" s="33"/>
      <c r="AR951" s="194" t="s">
        <v>152</v>
      </c>
      <c r="AT951" s="194" t="s">
        <v>140</v>
      </c>
      <c r="AU951" s="194" t="s">
        <v>79</v>
      </c>
      <c r="AY951" s="14" t="s">
        <v>146</v>
      </c>
      <c r="BE951" s="114">
        <f>IF(O951="základní",K951,0)</f>
        <v>0</v>
      </c>
      <c r="BF951" s="114">
        <f>IF(O951="snížená",K951,0)</f>
        <v>0</v>
      </c>
      <c r="BG951" s="114">
        <f>IF(O951="zákl. přenesená",K951,0)</f>
        <v>0</v>
      </c>
      <c r="BH951" s="114">
        <f>IF(O951="sníž. přenesená",K951,0)</f>
        <v>0</v>
      </c>
      <c r="BI951" s="114">
        <f>IF(O951="nulová",K951,0)</f>
        <v>0</v>
      </c>
      <c r="BJ951" s="14" t="s">
        <v>87</v>
      </c>
      <c r="BK951" s="114">
        <f>ROUND(P951*H951,2)</f>
        <v>0</v>
      </c>
      <c r="BL951" s="14" t="s">
        <v>152</v>
      </c>
      <c r="BM951" s="194" t="s">
        <v>1784</v>
      </c>
    </row>
    <row r="952" spans="1:65" s="2" customFormat="1" ht="11.25">
      <c r="A952" s="33"/>
      <c r="B952" s="34"/>
      <c r="C952" s="35"/>
      <c r="D952" s="195" t="s">
        <v>149</v>
      </c>
      <c r="E952" s="35"/>
      <c r="F952" s="196" t="s">
        <v>1783</v>
      </c>
      <c r="G952" s="35"/>
      <c r="H952" s="35"/>
      <c r="I952" s="166"/>
      <c r="J952" s="166"/>
      <c r="K952" s="35"/>
      <c r="L952" s="35"/>
      <c r="M952" s="36"/>
      <c r="N952" s="197"/>
      <c r="O952" s="198"/>
      <c r="P952" s="70"/>
      <c r="Q952" s="70"/>
      <c r="R952" s="70"/>
      <c r="S952" s="70"/>
      <c r="T952" s="70"/>
      <c r="U952" s="70"/>
      <c r="V952" s="70"/>
      <c r="W952" s="70"/>
      <c r="X952" s="70"/>
      <c r="Y952" s="71"/>
      <c r="Z952" s="33"/>
      <c r="AA952" s="33"/>
      <c r="AB952" s="33"/>
      <c r="AC952" s="33"/>
      <c r="AD952" s="33"/>
      <c r="AE952" s="33"/>
      <c r="AT952" s="14" t="s">
        <v>149</v>
      </c>
      <c r="AU952" s="14" t="s">
        <v>79</v>
      </c>
    </row>
    <row r="953" spans="1:65" s="2" customFormat="1" ht="24.2" customHeight="1">
      <c r="A953" s="33"/>
      <c r="B953" s="34"/>
      <c r="C953" s="180" t="s">
        <v>1785</v>
      </c>
      <c r="D953" s="180" t="s">
        <v>140</v>
      </c>
      <c r="E953" s="181" t="s">
        <v>1786</v>
      </c>
      <c r="F953" s="182" t="s">
        <v>1787</v>
      </c>
      <c r="G953" s="183" t="s">
        <v>143</v>
      </c>
      <c r="H953" s="184">
        <v>1</v>
      </c>
      <c r="I953" s="185"/>
      <c r="J953" s="186"/>
      <c r="K953" s="187">
        <f>ROUND(P953*H953,2)</f>
        <v>0</v>
      </c>
      <c r="L953" s="182" t="s">
        <v>144</v>
      </c>
      <c r="M953" s="188"/>
      <c r="N953" s="189" t="s">
        <v>1</v>
      </c>
      <c r="O953" s="190" t="s">
        <v>42</v>
      </c>
      <c r="P953" s="191">
        <f>I953+J953</f>
        <v>0</v>
      </c>
      <c r="Q953" s="191">
        <f>ROUND(I953*H953,2)</f>
        <v>0</v>
      </c>
      <c r="R953" s="191">
        <f>ROUND(J953*H953,2)</f>
        <v>0</v>
      </c>
      <c r="S953" s="70"/>
      <c r="T953" s="192">
        <f>S953*H953</f>
        <v>0</v>
      </c>
      <c r="U953" s="192">
        <v>0</v>
      </c>
      <c r="V953" s="192">
        <f>U953*H953</f>
        <v>0</v>
      </c>
      <c r="W953" s="192">
        <v>0</v>
      </c>
      <c r="X953" s="192">
        <f>W953*H953</f>
        <v>0</v>
      </c>
      <c r="Y953" s="193" t="s">
        <v>1</v>
      </c>
      <c r="Z953" s="33"/>
      <c r="AA953" s="33"/>
      <c r="AB953" s="33"/>
      <c r="AC953" s="33"/>
      <c r="AD953" s="33"/>
      <c r="AE953" s="33"/>
      <c r="AR953" s="194" t="s">
        <v>152</v>
      </c>
      <c r="AT953" s="194" t="s">
        <v>140</v>
      </c>
      <c r="AU953" s="194" t="s">
        <v>79</v>
      </c>
      <c r="AY953" s="14" t="s">
        <v>146</v>
      </c>
      <c r="BE953" s="114">
        <f>IF(O953="základní",K953,0)</f>
        <v>0</v>
      </c>
      <c r="BF953" s="114">
        <f>IF(O953="snížená",K953,0)</f>
        <v>0</v>
      </c>
      <c r="BG953" s="114">
        <f>IF(O953="zákl. přenesená",K953,0)</f>
        <v>0</v>
      </c>
      <c r="BH953" s="114">
        <f>IF(O953="sníž. přenesená",K953,0)</f>
        <v>0</v>
      </c>
      <c r="BI953" s="114">
        <f>IF(O953="nulová",K953,0)</f>
        <v>0</v>
      </c>
      <c r="BJ953" s="14" t="s">
        <v>87</v>
      </c>
      <c r="BK953" s="114">
        <f>ROUND(P953*H953,2)</f>
        <v>0</v>
      </c>
      <c r="BL953" s="14" t="s">
        <v>152</v>
      </c>
      <c r="BM953" s="194" t="s">
        <v>1788</v>
      </c>
    </row>
    <row r="954" spans="1:65" s="2" customFormat="1" ht="11.25">
      <c r="A954" s="33"/>
      <c r="B954" s="34"/>
      <c r="C954" s="35"/>
      <c r="D954" s="195" t="s">
        <v>149</v>
      </c>
      <c r="E954" s="35"/>
      <c r="F954" s="196" t="s">
        <v>1787</v>
      </c>
      <c r="G954" s="35"/>
      <c r="H954" s="35"/>
      <c r="I954" s="166"/>
      <c r="J954" s="166"/>
      <c r="K954" s="35"/>
      <c r="L954" s="35"/>
      <c r="M954" s="36"/>
      <c r="N954" s="197"/>
      <c r="O954" s="198"/>
      <c r="P954" s="70"/>
      <c r="Q954" s="70"/>
      <c r="R954" s="70"/>
      <c r="S954" s="70"/>
      <c r="T954" s="70"/>
      <c r="U954" s="70"/>
      <c r="V954" s="70"/>
      <c r="W954" s="70"/>
      <c r="X954" s="70"/>
      <c r="Y954" s="71"/>
      <c r="Z954" s="33"/>
      <c r="AA954" s="33"/>
      <c r="AB954" s="33"/>
      <c r="AC954" s="33"/>
      <c r="AD954" s="33"/>
      <c r="AE954" s="33"/>
      <c r="AT954" s="14" t="s">
        <v>149</v>
      </c>
      <c r="AU954" s="14" t="s">
        <v>79</v>
      </c>
    </row>
    <row r="955" spans="1:65" s="2" customFormat="1" ht="24.2" customHeight="1">
      <c r="A955" s="33"/>
      <c r="B955" s="34"/>
      <c r="C955" s="180" t="s">
        <v>1789</v>
      </c>
      <c r="D955" s="180" t="s">
        <v>140</v>
      </c>
      <c r="E955" s="181" t="s">
        <v>1790</v>
      </c>
      <c r="F955" s="182" t="s">
        <v>1791</v>
      </c>
      <c r="G955" s="183" t="s">
        <v>143</v>
      </c>
      <c r="H955" s="184">
        <v>1</v>
      </c>
      <c r="I955" s="185"/>
      <c r="J955" s="186"/>
      <c r="K955" s="187">
        <f>ROUND(P955*H955,2)</f>
        <v>0</v>
      </c>
      <c r="L955" s="182" t="s">
        <v>144</v>
      </c>
      <c r="M955" s="188"/>
      <c r="N955" s="189" t="s">
        <v>1</v>
      </c>
      <c r="O955" s="190" t="s">
        <v>42</v>
      </c>
      <c r="P955" s="191">
        <f>I955+J955</f>
        <v>0</v>
      </c>
      <c r="Q955" s="191">
        <f>ROUND(I955*H955,2)</f>
        <v>0</v>
      </c>
      <c r="R955" s="191">
        <f>ROUND(J955*H955,2)</f>
        <v>0</v>
      </c>
      <c r="S955" s="70"/>
      <c r="T955" s="192">
        <f>S955*H955</f>
        <v>0</v>
      </c>
      <c r="U955" s="192">
        <v>0</v>
      </c>
      <c r="V955" s="192">
        <f>U955*H955</f>
        <v>0</v>
      </c>
      <c r="W955" s="192">
        <v>0</v>
      </c>
      <c r="X955" s="192">
        <f>W955*H955</f>
        <v>0</v>
      </c>
      <c r="Y955" s="193" t="s">
        <v>1</v>
      </c>
      <c r="Z955" s="33"/>
      <c r="AA955" s="33"/>
      <c r="AB955" s="33"/>
      <c r="AC955" s="33"/>
      <c r="AD955" s="33"/>
      <c r="AE955" s="33"/>
      <c r="AR955" s="194" t="s">
        <v>152</v>
      </c>
      <c r="AT955" s="194" t="s">
        <v>140</v>
      </c>
      <c r="AU955" s="194" t="s">
        <v>79</v>
      </c>
      <c r="AY955" s="14" t="s">
        <v>146</v>
      </c>
      <c r="BE955" s="114">
        <f>IF(O955="základní",K955,0)</f>
        <v>0</v>
      </c>
      <c r="BF955" s="114">
        <f>IF(O955="snížená",K955,0)</f>
        <v>0</v>
      </c>
      <c r="BG955" s="114">
        <f>IF(O955="zákl. přenesená",K955,0)</f>
        <v>0</v>
      </c>
      <c r="BH955" s="114">
        <f>IF(O955="sníž. přenesená",K955,0)</f>
        <v>0</v>
      </c>
      <c r="BI955" s="114">
        <f>IF(O955="nulová",K955,0)</f>
        <v>0</v>
      </c>
      <c r="BJ955" s="14" t="s">
        <v>87</v>
      </c>
      <c r="BK955" s="114">
        <f>ROUND(P955*H955,2)</f>
        <v>0</v>
      </c>
      <c r="BL955" s="14" t="s">
        <v>152</v>
      </c>
      <c r="BM955" s="194" t="s">
        <v>1792</v>
      </c>
    </row>
    <row r="956" spans="1:65" s="2" customFormat="1" ht="11.25">
      <c r="A956" s="33"/>
      <c r="B956" s="34"/>
      <c r="C956" s="35"/>
      <c r="D956" s="195" t="s">
        <v>149</v>
      </c>
      <c r="E956" s="35"/>
      <c r="F956" s="196" t="s">
        <v>1791</v>
      </c>
      <c r="G956" s="35"/>
      <c r="H956" s="35"/>
      <c r="I956" s="166"/>
      <c r="J956" s="166"/>
      <c r="K956" s="35"/>
      <c r="L956" s="35"/>
      <c r="M956" s="36"/>
      <c r="N956" s="197"/>
      <c r="O956" s="198"/>
      <c r="P956" s="70"/>
      <c r="Q956" s="70"/>
      <c r="R956" s="70"/>
      <c r="S956" s="70"/>
      <c r="T956" s="70"/>
      <c r="U956" s="70"/>
      <c r="V956" s="70"/>
      <c r="W956" s="70"/>
      <c r="X956" s="70"/>
      <c r="Y956" s="71"/>
      <c r="Z956" s="33"/>
      <c r="AA956" s="33"/>
      <c r="AB956" s="33"/>
      <c r="AC956" s="33"/>
      <c r="AD956" s="33"/>
      <c r="AE956" s="33"/>
      <c r="AT956" s="14" t="s">
        <v>149</v>
      </c>
      <c r="AU956" s="14" t="s">
        <v>79</v>
      </c>
    </row>
    <row r="957" spans="1:65" s="2" customFormat="1" ht="24.2" customHeight="1">
      <c r="A957" s="33"/>
      <c r="B957" s="34"/>
      <c r="C957" s="180" t="s">
        <v>1793</v>
      </c>
      <c r="D957" s="180" t="s">
        <v>140</v>
      </c>
      <c r="E957" s="181" t="s">
        <v>1794</v>
      </c>
      <c r="F957" s="182" t="s">
        <v>1795</v>
      </c>
      <c r="G957" s="183" t="s">
        <v>143</v>
      </c>
      <c r="H957" s="184">
        <v>1</v>
      </c>
      <c r="I957" s="185"/>
      <c r="J957" s="186"/>
      <c r="K957" s="187">
        <f>ROUND(P957*H957,2)</f>
        <v>0</v>
      </c>
      <c r="L957" s="182" t="s">
        <v>144</v>
      </c>
      <c r="M957" s="188"/>
      <c r="N957" s="189" t="s">
        <v>1</v>
      </c>
      <c r="O957" s="190" t="s">
        <v>42</v>
      </c>
      <c r="P957" s="191">
        <f>I957+J957</f>
        <v>0</v>
      </c>
      <c r="Q957" s="191">
        <f>ROUND(I957*H957,2)</f>
        <v>0</v>
      </c>
      <c r="R957" s="191">
        <f>ROUND(J957*H957,2)</f>
        <v>0</v>
      </c>
      <c r="S957" s="70"/>
      <c r="T957" s="192">
        <f>S957*H957</f>
        <v>0</v>
      </c>
      <c r="U957" s="192">
        <v>0</v>
      </c>
      <c r="V957" s="192">
        <f>U957*H957</f>
        <v>0</v>
      </c>
      <c r="W957" s="192">
        <v>0</v>
      </c>
      <c r="X957" s="192">
        <f>W957*H957</f>
        <v>0</v>
      </c>
      <c r="Y957" s="193" t="s">
        <v>1</v>
      </c>
      <c r="Z957" s="33"/>
      <c r="AA957" s="33"/>
      <c r="AB957" s="33"/>
      <c r="AC957" s="33"/>
      <c r="AD957" s="33"/>
      <c r="AE957" s="33"/>
      <c r="AR957" s="194" t="s">
        <v>152</v>
      </c>
      <c r="AT957" s="194" t="s">
        <v>140</v>
      </c>
      <c r="AU957" s="194" t="s">
        <v>79</v>
      </c>
      <c r="AY957" s="14" t="s">
        <v>146</v>
      </c>
      <c r="BE957" s="114">
        <f>IF(O957="základní",K957,0)</f>
        <v>0</v>
      </c>
      <c r="BF957" s="114">
        <f>IF(O957="snížená",K957,0)</f>
        <v>0</v>
      </c>
      <c r="BG957" s="114">
        <f>IF(O957="zákl. přenesená",K957,0)</f>
        <v>0</v>
      </c>
      <c r="BH957" s="114">
        <f>IF(O957="sníž. přenesená",K957,0)</f>
        <v>0</v>
      </c>
      <c r="BI957" s="114">
        <f>IF(O957="nulová",K957,0)</f>
        <v>0</v>
      </c>
      <c r="BJ957" s="14" t="s">
        <v>87</v>
      </c>
      <c r="BK957" s="114">
        <f>ROUND(P957*H957,2)</f>
        <v>0</v>
      </c>
      <c r="BL957" s="14" t="s">
        <v>152</v>
      </c>
      <c r="BM957" s="194" t="s">
        <v>1796</v>
      </c>
    </row>
    <row r="958" spans="1:65" s="2" customFormat="1" ht="11.25">
      <c r="A958" s="33"/>
      <c r="B958" s="34"/>
      <c r="C958" s="35"/>
      <c r="D958" s="195" t="s">
        <v>149</v>
      </c>
      <c r="E958" s="35"/>
      <c r="F958" s="196" t="s">
        <v>1795</v>
      </c>
      <c r="G958" s="35"/>
      <c r="H958" s="35"/>
      <c r="I958" s="166"/>
      <c r="J958" s="166"/>
      <c r="K958" s="35"/>
      <c r="L958" s="35"/>
      <c r="M958" s="36"/>
      <c r="N958" s="197"/>
      <c r="O958" s="198"/>
      <c r="P958" s="70"/>
      <c r="Q958" s="70"/>
      <c r="R958" s="70"/>
      <c r="S958" s="70"/>
      <c r="T958" s="70"/>
      <c r="U958" s="70"/>
      <c r="V958" s="70"/>
      <c r="W958" s="70"/>
      <c r="X958" s="70"/>
      <c r="Y958" s="71"/>
      <c r="Z958" s="33"/>
      <c r="AA958" s="33"/>
      <c r="AB958" s="33"/>
      <c r="AC958" s="33"/>
      <c r="AD958" s="33"/>
      <c r="AE958" s="33"/>
      <c r="AT958" s="14" t="s">
        <v>149</v>
      </c>
      <c r="AU958" s="14" t="s">
        <v>79</v>
      </c>
    </row>
    <row r="959" spans="1:65" s="2" customFormat="1" ht="24.2" customHeight="1">
      <c r="A959" s="33"/>
      <c r="B959" s="34"/>
      <c r="C959" s="180" t="s">
        <v>1797</v>
      </c>
      <c r="D959" s="180" t="s">
        <v>140</v>
      </c>
      <c r="E959" s="181" t="s">
        <v>1798</v>
      </c>
      <c r="F959" s="182" t="s">
        <v>1799</v>
      </c>
      <c r="G959" s="183" t="s">
        <v>143</v>
      </c>
      <c r="H959" s="184">
        <v>1</v>
      </c>
      <c r="I959" s="185"/>
      <c r="J959" s="186"/>
      <c r="K959" s="187">
        <f>ROUND(P959*H959,2)</f>
        <v>0</v>
      </c>
      <c r="L959" s="182" t="s">
        <v>144</v>
      </c>
      <c r="M959" s="188"/>
      <c r="N959" s="189" t="s">
        <v>1</v>
      </c>
      <c r="O959" s="190" t="s">
        <v>42</v>
      </c>
      <c r="P959" s="191">
        <f>I959+J959</f>
        <v>0</v>
      </c>
      <c r="Q959" s="191">
        <f>ROUND(I959*H959,2)</f>
        <v>0</v>
      </c>
      <c r="R959" s="191">
        <f>ROUND(J959*H959,2)</f>
        <v>0</v>
      </c>
      <c r="S959" s="70"/>
      <c r="T959" s="192">
        <f>S959*H959</f>
        <v>0</v>
      </c>
      <c r="U959" s="192">
        <v>0</v>
      </c>
      <c r="V959" s="192">
        <f>U959*H959</f>
        <v>0</v>
      </c>
      <c r="W959" s="192">
        <v>0</v>
      </c>
      <c r="X959" s="192">
        <f>W959*H959</f>
        <v>0</v>
      </c>
      <c r="Y959" s="193" t="s">
        <v>1</v>
      </c>
      <c r="Z959" s="33"/>
      <c r="AA959" s="33"/>
      <c r="AB959" s="33"/>
      <c r="AC959" s="33"/>
      <c r="AD959" s="33"/>
      <c r="AE959" s="33"/>
      <c r="AR959" s="194" t="s">
        <v>152</v>
      </c>
      <c r="AT959" s="194" t="s">
        <v>140</v>
      </c>
      <c r="AU959" s="194" t="s">
        <v>79</v>
      </c>
      <c r="AY959" s="14" t="s">
        <v>146</v>
      </c>
      <c r="BE959" s="114">
        <f>IF(O959="základní",K959,0)</f>
        <v>0</v>
      </c>
      <c r="BF959" s="114">
        <f>IF(O959="snížená",K959,0)</f>
        <v>0</v>
      </c>
      <c r="BG959" s="114">
        <f>IF(O959="zákl. přenesená",K959,0)</f>
        <v>0</v>
      </c>
      <c r="BH959" s="114">
        <f>IF(O959="sníž. přenesená",K959,0)</f>
        <v>0</v>
      </c>
      <c r="BI959" s="114">
        <f>IF(O959="nulová",K959,0)</f>
        <v>0</v>
      </c>
      <c r="BJ959" s="14" t="s">
        <v>87</v>
      </c>
      <c r="BK959" s="114">
        <f>ROUND(P959*H959,2)</f>
        <v>0</v>
      </c>
      <c r="BL959" s="14" t="s">
        <v>152</v>
      </c>
      <c r="BM959" s="194" t="s">
        <v>1800</v>
      </c>
    </row>
    <row r="960" spans="1:65" s="2" customFormat="1" ht="11.25">
      <c r="A960" s="33"/>
      <c r="B960" s="34"/>
      <c r="C960" s="35"/>
      <c r="D960" s="195" t="s">
        <v>149</v>
      </c>
      <c r="E960" s="35"/>
      <c r="F960" s="196" t="s">
        <v>1799</v>
      </c>
      <c r="G960" s="35"/>
      <c r="H960" s="35"/>
      <c r="I960" s="166"/>
      <c r="J960" s="166"/>
      <c r="K960" s="35"/>
      <c r="L960" s="35"/>
      <c r="M960" s="36"/>
      <c r="N960" s="197"/>
      <c r="O960" s="198"/>
      <c r="P960" s="70"/>
      <c r="Q960" s="70"/>
      <c r="R960" s="70"/>
      <c r="S960" s="70"/>
      <c r="T960" s="70"/>
      <c r="U960" s="70"/>
      <c r="V960" s="70"/>
      <c r="W960" s="70"/>
      <c r="X960" s="70"/>
      <c r="Y960" s="71"/>
      <c r="Z960" s="33"/>
      <c r="AA960" s="33"/>
      <c r="AB960" s="33"/>
      <c r="AC960" s="33"/>
      <c r="AD960" s="33"/>
      <c r="AE960" s="33"/>
      <c r="AT960" s="14" t="s">
        <v>149</v>
      </c>
      <c r="AU960" s="14" t="s">
        <v>79</v>
      </c>
    </row>
    <row r="961" spans="1:65" s="2" customFormat="1" ht="24.2" customHeight="1">
      <c r="A961" s="33"/>
      <c r="B961" s="34"/>
      <c r="C961" s="180" t="s">
        <v>1801</v>
      </c>
      <c r="D961" s="180" t="s">
        <v>140</v>
      </c>
      <c r="E961" s="181" t="s">
        <v>1802</v>
      </c>
      <c r="F961" s="182" t="s">
        <v>1803</v>
      </c>
      <c r="G961" s="183" t="s">
        <v>143</v>
      </c>
      <c r="H961" s="184">
        <v>1</v>
      </c>
      <c r="I961" s="185"/>
      <c r="J961" s="186"/>
      <c r="K961" s="187">
        <f>ROUND(P961*H961,2)</f>
        <v>0</v>
      </c>
      <c r="L961" s="182" t="s">
        <v>144</v>
      </c>
      <c r="M961" s="188"/>
      <c r="N961" s="189" t="s">
        <v>1</v>
      </c>
      <c r="O961" s="190" t="s">
        <v>42</v>
      </c>
      <c r="P961" s="191">
        <f>I961+J961</f>
        <v>0</v>
      </c>
      <c r="Q961" s="191">
        <f>ROUND(I961*H961,2)</f>
        <v>0</v>
      </c>
      <c r="R961" s="191">
        <f>ROUND(J961*H961,2)</f>
        <v>0</v>
      </c>
      <c r="S961" s="70"/>
      <c r="T961" s="192">
        <f>S961*H961</f>
        <v>0</v>
      </c>
      <c r="U961" s="192">
        <v>0</v>
      </c>
      <c r="V961" s="192">
        <f>U961*H961</f>
        <v>0</v>
      </c>
      <c r="W961" s="192">
        <v>0</v>
      </c>
      <c r="X961" s="192">
        <f>W961*H961</f>
        <v>0</v>
      </c>
      <c r="Y961" s="193" t="s">
        <v>1</v>
      </c>
      <c r="Z961" s="33"/>
      <c r="AA961" s="33"/>
      <c r="AB961" s="33"/>
      <c r="AC961" s="33"/>
      <c r="AD961" s="33"/>
      <c r="AE961" s="33"/>
      <c r="AR961" s="194" t="s">
        <v>152</v>
      </c>
      <c r="AT961" s="194" t="s">
        <v>140</v>
      </c>
      <c r="AU961" s="194" t="s">
        <v>79</v>
      </c>
      <c r="AY961" s="14" t="s">
        <v>146</v>
      </c>
      <c r="BE961" s="114">
        <f>IF(O961="základní",K961,0)</f>
        <v>0</v>
      </c>
      <c r="BF961" s="114">
        <f>IF(O961="snížená",K961,0)</f>
        <v>0</v>
      </c>
      <c r="BG961" s="114">
        <f>IF(O961="zákl. přenesená",K961,0)</f>
        <v>0</v>
      </c>
      <c r="BH961" s="114">
        <f>IF(O961="sníž. přenesená",K961,0)</f>
        <v>0</v>
      </c>
      <c r="BI961" s="114">
        <f>IF(O961="nulová",K961,0)</f>
        <v>0</v>
      </c>
      <c r="BJ961" s="14" t="s">
        <v>87</v>
      </c>
      <c r="BK961" s="114">
        <f>ROUND(P961*H961,2)</f>
        <v>0</v>
      </c>
      <c r="BL961" s="14" t="s">
        <v>152</v>
      </c>
      <c r="BM961" s="194" t="s">
        <v>1804</v>
      </c>
    </row>
    <row r="962" spans="1:65" s="2" customFormat="1" ht="11.25">
      <c r="A962" s="33"/>
      <c r="B962" s="34"/>
      <c r="C962" s="35"/>
      <c r="D962" s="195" t="s">
        <v>149</v>
      </c>
      <c r="E962" s="35"/>
      <c r="F962" s="196" t="s">
        <v>1803</v>
      </c>
      <c r="G962" s="35"/>
      <c r="H962" s="35"/>
      <c r="I962" s="166"/>
      <c r="J962" s="166"/>
      <c r="K962" s="35"/>
      <c r="L962" s="35"/>
      <c r="M962" s="36"/>
      <c r="N962" s="197"/>
      <c r="O962" s="198"/>
      <c r="P962" s="70"/>
      <c r="Q962" s="70"/>
      <c r="R962" s="70"/>
      <c r="S962" s="70"/>
      <c r="T962" s="70"/>
      <c r="U962" s="70"/>
      <c r="V962" s="70"/>
      <c r="W962" s="70"/>
      <c r="X962" s="70"/>
      <c r="Y962" s="71"/>
      <c r="Z962" s="33"/>
      <c r="AA962" s="33"/>
      <c r="AB962" s="33"/>
      <c r="AC962" s="33"/>
      <c r="AD962" s="33"/>
      <c r="AE962" s="33"/>
      <c r="AT962" s="14" t="s">
        <v>149</v>
      </c>
      <c r="AU962" s="14" t="s">
        <v>79</v>
      </c>
    </row>
    <row r="963" spans="1:65" s="2" customFormat="1" ht="24.2" customHeight="1">
      <c r="A963" s="33"/>
      <c r="B963" s="34"/>
      <c r="C963" s="180" t="s">
        <v>1805</v>
      </c>
      <c r="D963" s="180" t="s">
        <v>140</v>
      </c>
      <c r="E963" s="181" t="s">
        <v>1806</v>
      </c>
      <c r="F963" s="182" t="s">
        <v>1807</v>
      </c>
      <c r="G963" s="183" t="s">
        <v>143</v>
      </c>
      <c r="H963" s="184">
        <v>1</v>
      </c>
      <c r="I963" s="185"/>
      <c r="J963" s="186"/>
      <c r="K963" s="187">
        <f>ROUND(P963*H963,2)</f>
        <v>0</v>
      </c>
      <c r="L963" s="182" t="s">
        <v>144</v>
      </c>
      <c r="M963" s="188"/>
      <c r="N963" s="189" t="s">
        <v>1</v>
      </c>
      <c r="O963" s="190" t="s">
        <v>42</v>
      </c>
      <c r="P963" s="191">
        <f>I963+J963</f>
        <v>0</v>
      </c>
      <c r="Q963" s="191">
        <f>ROUND(I963*H963,2)</f>
        <v>0</v>
      </c>
      <c r="R963" s="191">
        <f>ROUND(J963*H963,2)</f>
        <v>0</v>
      </c>
      <c r="S963" s="70"/>
      <c r="T963" s="192">
        <f>S963*H963</f>
        <v>0</v>
      </c>
      <c r="U963" s="192">
        <v>0</v>
      </c>
      <c r="V963" s="192">
        <f>U963*H963</f>
        <v>0</v>
      </c>
      <c r="W963" s="192">
        <v>0</v>
      </c>
      <c r="X963" s="192">
        <f>W963*H963</f>
        <v>0</v>
      </c>
      <c r="Y963" s="193" t="s">
        <v>1</v>
      </c>
      <c r="Z963" s="33"/>
      <c r="AA963" s="33"/>
      <c r="AB963" s="33"/>
      <c r="AC963" s="33"/>
      <c r="AD963" s="33"/>
      <c r="AE963" s="33"/>
      <c r="AR963" s="194" t="s">
        <v>152</v>
      </c>
      <c r="AT963" s="194" t="s">
        <v>140</v>
      </c>
      <c r="AU963" s="194" t="s">
        <v>79</v>
      </c>
      <c r="AY963" s="14" t="s">
        <v>146</v>
      </c>
      <c r="BE963" s="114">
        <f>IF(O963="základní",K963,0)</f>
        <v>0</v>
      </c>
      <c r="BF963" s="114">
        <f>IF(O963="snížená",K963,0)</f>
        <v>0</v>
      </c>
      <c r="BG963" s="114">
        <f>IF(O963="zákl. přenesená",K963,0)</f>
        <v>0</v>
      </c>
      <c r="BH963" s="114">
        <f>IF(O963="sníž. přenesená",K963,0)</f>
        <v>0</v>
      </c>
      <c r="BI963" s="114">
        <f>IF(O963="nulová",K963,0)</f>
        <v>0</v>
      </c>
      <c r="BJ963" s="14" t="s">
        <v>87</v>
      </c>
      <c r="BK963" s="114">
        <f>ROUND(P963*H963,2)</f>
        <v>0</v>
      </c>
      <c r="BL963" s="14" t="s">
        <v>152</v>
      </c>
      <c r="BM963" s="194" t="s">
        <v>1808</v>
      </c>
    </row>
    <row r="964" spans="1:65" s="2" customFormat="1" ht="11.25">
      <c r="A964" s="33"/>
      <c r="B964" s="34"/>
      <c r="C964" s="35"/>
      <c r="D964" s="195" t="s">
        <v>149</v>
      </c>
      <c r="E964" s="35"/>
      <c r="F964" s="196" t="s">
        <v>1807</v>
      </c>
      <c r="G964" s="35"/>
      <c r="H964" s="35"/>
      <c r="I964" s="166"/>
      <c r="J964" s="166"/>
      <c r="K964" s="35"/>
      <c r="L964" s="35"/>
      <c r="M964" s="36"/>
      <c r="N964" s="197"/>
      <c r="O964" s="198"/>
      <c r="P964" s="70"/>
      <c r="Q964" s="70"/>
      <c r="R964" s="70"/>
      <c r="S964" s="70"/>
      <c r="T964" s="70"/>
      <c r="U964" s="70"/>
      <c r="V964" s="70"/>
      <c r="W964" s="70"/>
      <c r="X964" s="70"/>
      <c r="Y964" s="71"/>
      <c r="Z964" s="33"/>
      <c r="AA964" s="33"/>
      <c r="AB964" s="33"/>
      <c r="AC964" s="33"/>
      <c r="AD964" s="33"/>
      <c r="AE964" s="33"/>
      <c r="AT964" s="14" t="s">
        <v>149</v>
      </c>
      <c r="AU964" s="14" t="s">
        <v>79</v>
      </c>
    </row>
    <row r="965" spans="1:65" s="2" customFormat="1" ht="24.2" customHeight="1">
      <c r="A965" s="33"/>
      <c r="B965" s="34"/>
      <c r="C965" s="180" t="s">
        <v>1809</v>
      </c>
      <c r="D965" s="180" t="s">
        <v>140</v>
      </c>
      <c r="E965" s="181" t="s">
        <v>1810</v>
      </c>
      <c r="F965" s="182" t="s">
        <v>1811</v>
      </c>
      <c r="G965" s="183" t="s">
        <v>143</v>
      </c>
      <c r="H965" s="184">
        <v>1</v>
      </c>
      <c r="I965" s="185"/>
      <c r="J965" s="186"/>
      <c r="K965" s="187">
        <f>ROUND(P965*H965,2)</f>
        <v>0</v>
      </c>
      <c r="L965" s="182" t="s">
        <v>144</v>
      </c>
      <c r="M965" s="188"/>
      <c r="N965" s="189" t="s">
        <v>1</v>
      </c>
      <c r="O965" s="190" t="s">
        <v>42</v>
      </c>
      <c r="P965" s="191">
        <f>I965+J965</f>
        <v>0</v>
      </c>
      <c r="Q965" s="191">
        <f>ROUND(I965*H965,2)</f>
        <v>0</v>
      </c>
      <c r="R965" s="191">
        <f>ROUND(J965*H965,2)</f>
        <v>0</v>
      </c>
      <c r="S965" s="70"/>
      <c r="T965" s="192">
        <f>S965*H965</f>
        <v>0</v>
      </c>
      <c r="U965" s="192">
        <v>0</v>
      </c>
      <c r="V965" s="192">
        <f>U965*H965</f>
        <v>0</v>
      </c>
      <c r="W965" s="192">
        <v>0</v>
      </c>
      <c r="X965" s="192">
        <f>W965*H965</f>
        <v>0</v>
      </c>
      <c r="Y965" s="193" t="s">
        <v>1</v>
      </c>
      <c r="Z965" s="33"/>
      <c r="AA965" s="33"/>
      <c r="AB965" s="33"/>
      <c r="AC965" s="33"/>
      <c r="AD965" s="33"/>
      <c r="AE965" s="33"/>
      <c r="AR965" s="194" t="s">
        <v>152</v>
      </c>
      <c r="AT965" s="194" t="s">
        <v>140</v>
      </c>
      <c r="AU965" s="194" t="s">
        <v>79</v>
      </c>
      <c r="AY965" s="14" t="s">
        <v>146</v>
      </c>
      <c r="BE965" s="114">
        <f>IF(O965="základní",K965,0)</f>
        <v>0</v>
      </c>
      <c r="BF965" s="114">
        <f>IF(O965="snížená",K965,0)</f>
        <v>0</v>
      </c>
      <c r="BG965" s="114">
        <f>IF(O965="zákl. přenesená",K965,0)</f>
        <v>0</v>
      </c>
      <c r="BH965" s="114">
        <f>IF(O965="sníž. přenesená",K965,0)</f>
        <v>0</v>
      </c>
      <c r="BI965" s="114">
        <f>IF(O965="nulová",K965,0)</f>
        <v>0</v>
      </c>
      <c r="BJ965" s="14" t="s">
        <v>87</v>
      </c>
      <c r="BK965" s="114">
        <f>ROUND(P965*H965,2)</f>
        <v>0</v>
      </c>
      <c r="BL965" s="14" t="s">
        <v>152</v>
      </c>
      <c r="BM965" s="194" t="s">
        <v>1812</v>
      </c>
    </row>
    <row r="966" spans="1:65" s="2" customFormat="1" ht="11.25">
      <c r="A966" s="33"/>
      <c r="B966" s="34"/>
      <c r="C966" s="35"/>
      <c r="D966" s="195" t="s">
        <v>149</v>
      </c>
      <c r="E966" s="35"/>
      <c r="F966" s="196" t="s">
        <v>1811</v>
      </c>
      <c r="G966" s="35"/>
      <c r="H966" s="35"/>
      <c r="I966" s="166"/>
      <c r="J966" s="166"/>
      <c r="K966" s="35"/>
      <c r="L966" s="35"/>
      <c r="M966" s="36"/>
      <c r="N966" s="197"/>
      <c r="O966" s="198"/>
      <c r="P966" s="70"/>
      <c r="Q966" s="70"/>
      <c r="R966" s="70"/>
      <c r="S966" s="70"/>
      <c r="T966" s="70"/>
      <c r="U966" s="70"/>
      <c r="V966" s="70"/>
      <c r="W966" s="70"/>
      <c r="X966" s="70"/>
      <c r="Y966" s="71"/>
      <c r="Z966" s="33"/>
      <c r="AA966" s="33"/>
      <c r="AB966" s="33"/>
      <c r="AC966" s="33"/>
      <c r="AD966" s="33"/>
      <c r="AE966" s="33"/>
      <c r="AT966" s="14" t="s">
        <v>149</v>
      </c>
      <c r="AU966" s="14" t="s">
        <v>79</v>
      </c>
    </row>
    <row r="967" spans="1:65" s="2" customFormat="1" ht="24.2" customHeight="1">
      <c r="A967" s="33"/>
      <c r="B967" s="34"/>
      <c r="C967" s="180" t="s">
        <v>1813</v>
      </c>
      <c r="D967" s="180" t="s">
        <v>140</v>
      </c>
      <c r="E967" s="181" t="s">
        <v>1814</v>
      </c>
      <c r="F967" s="182" t="s">
        <v>1815</v>
      </c>
      <c r="G967" s="183" t="s">
        <v>143</v>
      </c>
      <c r="H967" s="184">
        <v>1</v>
      </c>
      <c r="I967" s="185"/>
      <c r="J967" s="186"/>
      <c r="K967" s="187">
        <f>ROUND(P967*H967,2)</f>
        <v>0</v>
      </c>
      <c r="L967" s="182" t="s">
        <v>144</v>
      </c>
      <c r="M967" s="188"/>
      <c r="N967" s="189" t="s">
        <v>1</v>
      </c>
      <c r="O967" s="190" t="s">
        <v>42</v>
      </c>
      <c r="P967" s="191">
        <f>I967+J967</f>
        <v>0</v>
      </c>
      <c r="Q967" s="191">
        <f>ROUND(I967*H967,2)</f>
        <v>0</v>
      </c>
      <c r="R967" s="191">
        <f>ROUND(J967*H967,2)</f>
        <v>0</v>
      </c>
      <c r="S967" s="70"/>
      <c r="T967" s="192">
        <f>S967*H967</f>
        <v>0</v>
      </c>
      <c r="U967" s="192">
        <v>0</v>
      </c>
      <c r="V967" s="192">
        <f>U967*H967</f>
        <v>0</v>
      </c>
      <c r="W967" s="192">
        <v>0</v>
      </c>
      <c r="X967" s="192">
        <f>W967*H967</f>
        <v>0</v>
      </c>
      <c r="Y967" s="193" t="s">
        <v>1</v>
      </c>
      <c r="Z967" s="33"/>
      <c r="AA967" s="33"/>
      <c r="AB967" s="33"/>
      <c r="AC967" s="33"/>
      <c r="AD967" s="33"/>
      <c r="AE967" s="33"/>
      <c r="AR967" s="194" t="s">
        <v>152</v>
      </c>
      <c r="AT967" s="194" t="s">
        <v>140</v>
      </c>
      <c r="AU967" s="194" t="s">
        <v>79</v>
      </c>
      <c r="AY967" s="14" t="s">
        <v>146</v>
      </c>
      <c r="BE967" s="114">
        <f>IF(O967="základní",K967,0)</f>
        <v>0</v>
      </c>
      <c r="BF967" s="114">
        <f>IF(O967="snížená",K967,0)</f>
        <v>0</v>
      </c>
      <c r="BG967" s="114">
        <f>IF(O967="zákl. přenesená",K967,0)</f>
        <v>0</v>
      </c>
      <c r="BH967" s="114">
        <f>IF(O967="sníž. přenesená",K967,0)</f>
        <v>0</v>
      </c>
      <c r="BI967" s="114">
        <f>IF(O967="nulová",K967,0)</f>
        <v>0</v>
      </c>
      <c r="BJ967" s="14" t="s">
        <v>87</v>
      </c>
      <c r="BK967" s="114">
        <f>ROUND(P967*H967,2)</f>
        <v>0</v>
      </c>
      <c r="BL967" s="14" t="s">
        <v>152</v>
      </c>
      <c r="BM967" s="194" t="s">
        <v>1816</v>
      </c>
    </row>
    <row r="968" spans="1:65" s="2" customFormat="1" ht="11.25">
      <c r="A968" s="33"/>
      <c r="B968" s="34"/>
      <c r="C968" s="35"/>
      <c r="D968" s="195" t="s">
        <v>149</v>
      </c>
      <c r="E968" s="35"/>
      <c r="F968" s="196" t="s">
        <v>1815</v>
      </c>
      <c r="G968" s="35"/>
      <c r="H968" s="35"/>
      <c r="I968" s="166"/>
      <c r="J968" s="166"/>
      <c r="K968" s="35"/>
      <c r="L968" s="35"/>
      <c r="M968" s="36"/>
      <c r="N968" s="197"/>
      <c r="O968" s="198"/>
      <c r="P968" s="70"/>
      <c r="Q968" s="70"/>
      <c r="R968" s="70"/>
      <c r="S968" s="70"/>
      <c r="T968" s="70"/>
      <c r="U968" s="70"/>
      <c r="V968" s="70"/>
      <c r="W968" s="70"/>
      <c r="X968" s="70"/>
      <c r="Y968" s="71"/>
      <c r="Z968" s="33"/>
      <c r="AA968" s="33"/>
      <c r="AB968" s="33"/>
      <c r="AC968" s="33"/>
      <c r="AD968" s="33"/>
      <c r="AE968" s="33"/>
      <c r="AT968" s="14" t="s">
        <v>149</v>
      </c>
      <c r="AU968" s="14" t="s">
        <v>79</v>
      </c>
    </row>
    <row r="969" spans="1:65" s="2" customFormat="1" ht="24.2" customHeight="1">
      <c r="A969" s="33"/>
      <c r="B969" s="34"/>
      <c r="C969" s="180" t="s">
        <v>1817</v>
      </c>
      <c r="D969" s="180" t="s">
        <v>140</v>
      </c>
      <c r="E969" s="181" t="s">
        <v>1818</v>
      </c>
      <c r="F969" s="182" t="s">
        <v>1819</v>
      </c>
      <c r="G969" s="183" t="s">
        <v>143</v>
      </c>
      <c r="H969" s="184">
        <v>1</v>
      </c>
      <c r="I969" s="185"/>
      <c r="J969" s="186"/>
      <c r="K969" s="187">
        <f>ROUND(P969*H969,2)</f>
        <v>0</v>
      </c>
      <c r="L969" s="182" t="s">
        <v>144</v>
      </c>
      <c r="M969" s="188"/>
      <c r="N969" s="189" t="s">
        <v>1</v>
      </c>
      <c r="O969" s="190" t="s">
        <v>42</v>
      </c>
      <c r="P969" s="191">
        <f>I969+J969</f>
        <v>0</v>
      </c>
      <c r="Q969" s="191">
        <f>ROUND(I969*H969,2)</f>
        <v>0</v>
      </c>
      <c r="R969" s="191">
        <f>ROUND(J969*H969,2)</f>
        <v>0</v>
      </c>
      <c r="S969" s="70"/>
      <c r="T969" s="192">
        <f>S969*H969</f>
        <v>0</v>
      </c>
      <c r="U969" s="192">
        <v>0</v>
      </c>
      <c r="V969" s="192">
        <f>U969*H969</f>
        <v>0</v>
      </c>
      <c r="W969" s="192">
        <v>0</v>
      </c>
      <c r="X969" s="192">
        <f>W969*H969</f>
        <v>0</v>
      </c>
      <c r="Y969" s="193" t="s">
        <v>1</v>
      </c>
      <c r="Z969" s="33"/>
      <c r="AA969" s="33"/>
      <c r="AB969" s="33"/>
      <c r="AC969" s="33"/>
      <c r="AD969" s="33"/>
      <c r="AE969" s="33"/>
      <c r="AR969" s="194" t="s">
        <v>152</v>
      </c>
      <c r="AT969" s="194" t="s">
        <v>140</v>
      </c>
      <c r="AU969" s="194" t="s">
        <v>79</v>
      </c>
      <c r="AY969" s="14" t="s">
        <v>146</v>
      </c>
      <c r="BE969" s="114">
        <f>IF(O969="základní",K969,0)</f>
        <v>0</v>
      </c>
      <c r="BF969" s="114">
        <f>IF(O969="snížená",K969,0)</f>
        <v>0</v>
      </c>
      <c r="BG969" s="114">
        <f>IF(O969="zákl. přenesená",K969,0)</f>
        <v>0</v>
      </c>
      <c r="BH969" s="114">
        <f>IF(O969="sníž. přenesená",K969,0)</f>
        <v>0</v>
      </c>
      <c r="BI969" s="114">
        <f>IF(O969="nulová",K969,0)</f>
        <v>0</v>
      </c>
      <c r="BJ969" s="14" t="s">
        <v>87</v>
      </c>
      <c r="BK969" s="114">
        <f>ROUND(P969*H969,2)</f>
        <v>0</v>
      </c>
      <c r="BL969" s="14" t="s">
        <v>152</v>
      </c>
      <c r="BM969" s="194" t="s">
        <v>1820</v>
      </c>
    </row>
    <row r="970" spans="1:65" s="2" customFormat="1" ht="11.25">
      <c r="A970" s="33"/>
      <c r="B970" s="34"/>
      <c r="C970" s="35"/>
      <c r="D970" s="195" t="s">
        <v>149</v>
      </c>
      <c r="E970" s="35"/>
      <c r="F970" s="196" t="s">
        <v>1819</v>
      </c>
      <c r="G970" s="35"/>
      <c r="H970" s="35"/>
      <c r="I970" s="166"/>
      <c r="J970" s="166"/>
      <c r="K970" s="35"/>
      <c r="L970" s="35"/>
      <c r="M970" s="36"/>
      <c r="N970" s="197"/>
      <c r="O970" s="198"/>
      <c r="P970" s="70"/>
      <c r="Q970" s="70"/>
      <c r="R970" s="70"/>
      <c r="S970" s="70"/>
      <c r="T970" s="70"/>
      <c r="U970" s="70"/>
      <c r="V970" s="70"/>
      <c r="W970" s="70"/>
      <c r="X970" s="70"/>
      <c r="Y970" s="71"/>
      <c r="Z970" s="33"/>
      <c r="AA970" s="33"/>
      <c r="AB970" s="33"/>
      <c r="AC970" s="33"/>
      <c r="AD970" s="33"/>
      <c r="AE970" s="33"/>
      <c r="AT970" s="14" t="s">
        <v>149</v>
      </c>
      <c r="AU970" s="14" t="s">
        <v>79</v>
      </c>
    </row>
    <row r="971" spans="1:65" s="2" customFormat="1" ht="24.2" customHeight="1">
      <c r="A971" s="33"/>
      <c r="B971" s="34"/>
      <c r="C971" s="180" t="s">
        <v>1821</v>
      </c>
      <c r="D971" s="180" t="s">
        <v>140</v>
      </c>
      <c r="E971" s="181" t="s">
        <v>1822</v>
      </c>
      <c r="F971" s="182" t="s">
        <v>1823</v>
      </c>
      <c r="G971" s="183" t="s">
        <v>143</v>
      </c>
      <c r="H971" s="184">
        <v>1</v>
      </c>
      <c r="I971" s="185"/>
      <c r="J971" s="186"/>
      <c r="K971" s="187">
        <f>ROUND(P971*H971,2)</f>
        <v>0</v>
      </c>
      <c r="L971" s="182" t="s">
        <v>144</v>
      </c>
      <c r="M971" s="188"/>
      <c r="N971" s="189" t="s">
        <v>1</v>
      </c>
      <c r="O971" s="190" t="s">
        <v>42</v>
      </c>
      <c r="P971" s="191">
        <f>I971+J971</f>
        <v>0</v>
      </c>
      <c r="Q971" s="191">
        <f>ROUND(I971*H971,2)</f>
        <v>0</v>
      </c>
      <c r="R971" s="191">
        <f>ROUND(J971*H971,2)</f>
        <v>0</v>
      </c>
      <c r="S971" s="70"/>
      <c r="T971" s="192">
        <f>S971*H971</f>
        <v>0</v>
      </c>
      <c r="U971" s="192">
        <v>0</v>
      </c>
      <c r="V971" s="192">
        <f>U971*H971</f>
        <v>0</v>
      </c>
      <c r="W971" s="192">
        <v>0</v>
      </c>
      <c r="X971" s="192">
        <f>W971*H971</f>
        <v>0</v>
      </c>
      <c r="Y971" s="193" t="s">
        <v>1</v>
      </c>
      <c r="Z971" s="33"/>
      <c r="AA971" s="33"/>
      <c r="AB971" s="33"/>
      <c r="AC971" s="33"/>
      <c r="AD971" s="33"/>
      <c r="AE971" s="33"/>
      <c r="AR971" s="194" t="s">
        <v>152</v>
      </c>
      <c r="AT971" s="194" t="s">
        <v>140</v>
      </c>
      <c r="AU971" s="194" t="s">
        <v>79</v>
      </c>
      <c r="AY971" s="14" t="s">
        <v>146</v>
      </c>
      <c r="BE971" s="114">
        <f>IF(O971="základní",K971,0)</f>
        <v>0</v>
      </c>
      <c r="BF971" s="114">
        <f>IF(O971="snížená",K971,0)</f>
        <v>0</v>
      </c>
      <c r="BG971" s="114">
        <f>IF(O971="zákl. přenesená",K971,0)</f>
        <v>0</v>
      </c>
      <c r="BH971" s="114">
        <f>IF(O971="sníž. přenesená",K971,0)</f>
        <v>0</v>
      </c>
      <c r="BI971" s="114">
        <f>IF(O971="nulová",K971,0)</f>
        <v>0</v>
      </c>
      <c r="BJ971" s="14" t="s">
        <v>87</v>
      </c>
      <c r="BK971" s="114">
        <f>ROUND(P971*H971,2)</f>
        <v>0</v>
      </c>
      <c r="BL971" s="14" t="s">
        <v>152</v>
      </c>
      <c r="BM971" s="194" t="s">
        <v>1824</v>
      </c>
    </row>
    <row r="972" spans="1:65" s="2" customFormat="1" ht="11.25">
      <c r="A972" s="33"/>
      <c r="B972" s="34"/>
      <c r="C972" s="35"/>
      <c r="D972" s="195" t="s">
        <v>149</v>
      </c>
      <c r="E972" s="35"/>
      <c r="F972" s="196" t="s">
        <v>1823</v>
      </c>
      <c r="G972" s="35"/>
      <c r="H972" s="35"/>
      <c r="I972" s="166"/>
      <c r="J972" s="166"/>
      <c r="K972" s="35"/>
      <c r="L972" s="35"/>
      <c r="M972" s="36"/>
      <c r="N972" s="197"/>
      <c r="O972" s="198"/>
      <c r="P972" s="70"/>
      <c r="Q972" s="70"/>
      <c r="R972" s="70"/>
      <c r="S972" s="70"/>
      <c r="T972" s="70"/>
      <c r="U972" s="70"/>
      <c r="V972" s="70"/>
      <c r="W972" s="70"/>
      <c r="X972" s="70"/>
      <c r="Y972" s="71"/>
      <c r="Z972" s="33"/>
      <c r="AA972" s="33"/>
      <c r="AB972" s="33"/>
      <c r="AC972" s="33"/>
      <c r="AD972" s="33"/>
      <c r="AE972" s="33"/>
      <c r="AT972" s="14" t="s">
        <v>149</v>
      </c>
      <c r="AU972" s="14" t="s">
        <v>79</v>
      </c>
    </row>
    <row r="973" spans="1:65" s="2" customFormat="1" ht="24.2" customHeight="1">
      <c r="A973" s="33"/>
      <c r="B973" s="34"/>
      <c r="C973" s="180" t="s">
        <v>1825</v>
      </c>
      <c r="D973" s="180" t="s">
        <v>140</v>
      </c>
      <c r="E973" s="181" t="s">
        <v>1826</v>
      </c>
      <c r="F973" s="182" t="s">
        <v>1827</v>
      </c>
      <c r="G973" s="183" t="s">
        <v>143</v>
      </c>
      <c r="H973" s="184">
        <v>1</v>
      </c>
      <c r="I973" s="185"/>
      <c r="J973" s="186"/>
      <c r="K973" s="187">
        <f>ROUND(P973*H973,2)</f>
        <v>0</v>
      </c>
      <c r="L973" s="182" t="s">
        <v>144</v>
      </c>
      <c r="M973" s="188"/>
      <c r="N973" s="189" t="s">
        <v>1</v>
      </c>
      <c r="O973" s="190" t="s">
        <v>42</v>
      </c>
      <c r="P973" s="191">
        <f>I973+J973</f>
        <v>0</v>
      </c>
      <c r="Q973" s="191">
        <f>ROUND(I973*H973,2)</f>
        <v>0</v>
      </c>
      <c r="R973" s="191">
        <f>ROUND(J973*H973,2)</f>
        <v>0</v>
      </c>
      <c r="S973" s="70"/>
      <c r="T973" s="192">
        <f>S973*H973</f>
        <v>0</v>
      </c>
      <c r="U973" s="192">
        <v>0</v>
      </c>
      <c r="V973" s="192">
        <f>U973*H973</f>
        <v>0</v>
      </c>
      <c r="W973" s="192">
        <v>0</v>
      </c>
      <c r="X973" s="192">
        <f>W973*H973</f>
        <v>0</v>
      </c>
      <c r="Y973" s="193" t="s">
        <v>1</v>
      </c>
      <c r="Z973" s="33"/>
      <c r="AA973" s="33"/>
      <c r="AB973" s="33"/>
      <c r="AC973" s="33"/>
      <c r="AD973" s="33"/>
      <c r="AE973" s="33"/>
      <c r="AR973" s="194" t="s">
        <v>152</v>
      </c>
      <c r="AT973" s="194" t="s">
        <v>140</v>
      </c>
      <c r="AU973" s="194" t="s">
        <v>79</v>
      </c>
      <c r="AY973" s="14" t="s">
        <v>146</v>
      </c>
      <c r="BE973" s="114">
        <f>IF(O973="základní",K973,0)</f>
        <v>0</v>
      </c>
      <c r="BF973" s="114">
        <f>IF(O973="snížená",K973,0)</f>
        <v>0</v>
      </c>
      <c r="BG973" s="114">
        <f>IF(O973="zákl. přenesená",K973,0)</f>
        <v>0</v>
      </c>
      <c r="BH973" s="114">
        <f>IF(O973="sníž. přenesená",K973,0)</f>
        <v>0</v>
      </c>
      <c r="BI973" s="114">
        <f>IF(O973="nulová",K973,0)</f>
        <v>0</v>
      </c>
      <c r="BJ973" s="14" t="s">
        <v>87</v>
      </c>
      <c r="BK973" s="114">
        <f>ROUND(P973*H973,2)</f>
        <v>0</v>
      </c>
      <c r="BL973" s="14" t="s">
        <v>152</v>
      </c>
      <c r="BM973" s="194" t="s">
        <v>1828</v>
      </c>
    </row>
    <row r="974" spans="1:65" s="2" customFormat="1" ht="11.25">
      <c r="A974" s="33"/>
      <c r="B974" s="34"/>
      <c r="C974" s="35"/>
      <c r="D974" s="195" t="s">
        <v>149</v>
      </c>
      <c r="E974" s="35"/>
      <c r="F974" s="196" t="s">
        <v>1827</v>
      </c>
      <c r="G974" s="35"/>
      <c r="H974" s="35"/>
      <c r="I974" s="166"/>
      <c r="J974" s="166"/>
      <c r="K974" s="35"/>
      <c r="L974" s="35"/>
      <c r="M974" s="36"/>
      <c r="N974" s="197"/>
      <c r="O974" s="198"/>
      <c r="P974" s="70"/>
      <c r="Q974" s="70"/>
      <c r="R974" s="70"/>
      <c r="S974" s="70"/>
      <c r="T974" s="70"/>
      <c r="U974" s="70"/>
      <c r="V974" s="70"/>
      <c r="W974" s="70"/>
      <c r="X974" s="70"/>
      <c r="Y974" s="71"/>
      <c r="Z974" s="33"/>
      <c r="AA974" s="33"/>
      <c r="AB974" s="33"/>
      <c r="AC974" s="33"/>
      <c r="AD974" s="33"/>
      <c r="AE974" s="33"/>
      <c r="AT974" s="14" t="s">
        <v>149</v>
      </c>
      <c r="AU974" s="14" t="s">
        <v>79</v>
      </c>
    </row>
    <row r="975" spans="1:65" s="2" customFormat="1" ht="24.2" customHeight="1">
      <c r="A975" s="33"/>
      <c r="B975" s="34"/>
      <c r="C975" s="180" t="s">
        <v>1829</v>
      </c>
      <c r="D975" s="180" t="s">
        <v>140</v>
      </c>
      <c r="E975" s="181" t="s">
        <v>1830</v>
      </c>
      <c r="F975" s="182" t="s">
        <v>1831</v>
      </c>
      <c r="G975" s="183" t="s">
        <v>143</v>
      </c>
      <c r="H975" s="184">
        <v>1</v>
      </c>
      <c r="I975" s="185"/>
      <c r="J975" s="186"/>
      <c r="K975" s="187">
        <f>ROUND(P975*H975,2)</f>
        <v>0</v>
      </c>
      <c r="L975" s="182" t="s">
        <v>144</v>
      </c>
      <c r="M975" s="188"/>
      <c r="N975" s="189" t="s">
        <v>1</v>
      </c>
      <c r="O975" s="190" t="s">
        <v>42</v>
      </c>
      <c r="P975" s="191">
        <f>I975+J975</f>
        <v>0</v>
      </c>
      <c r="Q975" s="191">
        <f>ROUND(I975*H975,2)</f>
        <v>0</v>
      </c>
      <c r="R975" s="191">
        <f>ROUND(J975*H975,2)</f>
        <v>0</v>
      </c>
      <c r="S975" s="70"/>
      <c r="T975" s="192">
        <f>S975*H975</f>
        <v>0</v>
      </c>
      <c r="U975" s="192">
        <v>0</v>
      </c>
      <c r="V975" s="192">
        <f>U975*H975</f>
        <v>0</v>
      </c>
      <c r="W975" s="192">
        <v>0</v>
      </c>
      <c r="X975" s="192">
        <f>W975*H975</f>
        <v>0</v>
      </c>
      <c r="Y975" s="193" t="s">
        <v>1</v>
      </c>
      <c r="Z975" s="33"/>
      <c r="AA975" s="33"/>
      <c r="AB975" s="33"/>
      <c r="AC975" s="33"/>
      <c r="AD975" s="33"/>
      <c r="AE975" s="33"/>
      <c r="AR975" s="194" t="s">
        <v>152</v>
      </c>
      <c r="AT975" s="194" t="s">
        <v>140</v>
      </c>
      <c r="AU975" s="194" t="s">
        <v>79</v>
      </c>
      <c r="AY975" s="14" t="s">
        <v>146</v>
      </c>
      <c r="BE975" s="114">
        <f>IF(O975="základní",K975,0)</f>
        <v>0</v>
      </c>
      <c r="BF975" s="114">
        <f>IF(O975="snížená",K975,0)</f>
        <v>0</v>
      </c>
      <c r="BG975" s="114">
        <f>IF(O975="zákl. přenesená",K975,0)</f>
        <v>0</v>
      </c>
      <c r="BH975" s="114">
        <f>IF(O975="sníž. přenesená",K975,0)</f>
        <v>0</v>
      </c>
      <c r="BI975" s="114">
        <f>IF(O975="nulová",K975,0)</f>
        <v>0</v>
      </c>
      <c r="BJ975" s="14" t="s">
        <v>87</v>
      </c>
      <c r="BK975" s="114">
        <f>ROUND(P975*H975,2)</f>
        <v>0</v>
      </c>
      <c r="BL975" s="14" t="s">
        <v>152</v>
      </c>
      <c r="BM975" s="194" t="s">
        <v>1832</v>
      </c>
    </row>
    <row r="976" spans="1:65" s="2" customFormat="1" ht="11.25">
      <c r="A976" s="33"/>
      <c r="B976" s="34"/>
      <c r="C976" s="35"/>
      <c r="D976" s="195" t="s">
        <v>149</v>
      </c>
      <c r="E976" s="35"/>
      <c r="F976" s="196" t="s">
        <v>1831</v>
      </c>
      <c r="G976" s="35"/>
      <c r="H976" s="35"/>
      <c r="I976" s="166"/>
      <c r="J976" s="166"/>
      <c r="K976" s="35"/>
      <c r="L976" s="35"/>
      <c r="M976" s="36"/>
      <c r="N976" s="197"/>
      <c r="O976" s="198"/>
      <c r="P976" s="70"/>
      <c r="Q976" s="70"/>
      <c r="R976" s="70"/>
      <c r="S976" s="70"/>
      <c r="T976" s="70"/>
      <c r="U976" s="70"/>
      <c r="V976" s="70"/>
      <c r="W976" s="70"/>
      <c r="X976" s="70"/>
      <c r="Y976" s="71"/>
      <c r="Z976" s="33"/>
      <c r="AA976" s="33"/>
      <c r="AB976" s="33"/>
      <c r="AC976" s="33"/>
      <c r="AD976" s="33"/>
      <c r="AE976" s="33"/>
      <c r="AT976" s="14" t="s">
        <v>149</v>
      </c>
      <c r="AU976" s="14" t="s">
        <v>79</v>
      </c>
    </row>
    <row r="977" spans="1:65" s="2" customFormat="1" ht="24.2" customHeight="1">
      <c r="A977" s="33"/>
      <c r="B977" s="34"/>
      <c r="C977" s="180" t="s">
        <v>1833</v>
      </c>
      <c r="D977" s="180" t="s">
        <v>140</v>
      </c>
      <c r="E977" s="181" t="s">
        <v>1834</v>
      </c>
      <c r="F977" s="182" t="s">
        <v>1835</v>
      </c>
      <c r="G977" s="183" t="s">
        <v>143</v>
      </c>
      <c r="H977" s="184">
        <v>1</v>
      </c>
      <c r="I977" s="185"/>
      <c r="J977" s="186"/>
      <c r="K977" s="187">
        <f>ROUND(P977*H977,2)</f>
        <v>0</v>
      </c>
      <c r="L977" s="182" t="s">
        <v>144</v>
      </c>
      <c r="M977" s="188"/>
      <c r="N977" s="189" t="s">
        <v>1</v>
      </c>
      <c r="O977" s="190" t="s">
        <v>42</v>
      </c>
      <c r="P977" s="191">
        <f>I977+J977</f>
        <v>0</v>
      </c>
      <c r="Q977" s="191">
        <f>ROUND(I977*H977,2)</f>
        <v>0</v>
      </c>
      <c r="R977" s="191">
        <f>ROUND(J977*H977,2)</f>
        <v>0</v>
      </c>
      <c r="S977" s="70"/>
      <c r="T977" s="192">
        <f>S977*H977</f>
        <v>0</v>
      </c>
      <c r="U977" s="192">
        <v>0</v>
      </c>
      <c r="V977" s="192">
        <f>U977*H977</f>
        <v>0</v>
      </c>
      <c r="W977" s="192">
        <v>0</v>
      </c>
      <c r="X977" s="192">
        <f>W977*H977</f>
        <v>0</v>
      </c>
      <c r="Y977" s="193" t="s">
        <v>1</v>
      </c>
      <c r="Z977" s="33"/>
      <c r="AA977" s="33"/>
      <c r="AB977" s="33"/>
      <c r="AC977" s="33"/>
      <c r="AD977" s="33"/>
      <c r="AE977" s="33"/>
      <c r="AR977" s="194" t="s">
        <v>152</v>
      </c>
      <c r="AT977" s="194" t="s">
        <v>140</v>
      </c>
      <c r="AU977" s="194" t="s">
        <v>79</v>
      </c>
      <c r="AY977" s="14" t="s">
        <v>146</v>
      </c>
      <c r="BE977" s="114">
        <f>IF(O977="základní",K977,0)</f>
        <v>0</v>
      </c>
      <c r="BF977" s="114">
        <f>IF(O977="snížená",K977,0)</f>
        <v>0</v>
      </c>
      <c r="BG977" s="114">
        <f>IF(O977="zákl. přenesená",K977,0)</f>
        <v>0</v>
      </c>
      <c r="BH977" s="114">
        <f>IF(O977="sníž. přenesená",K977,0)</f>
        <v>0</v>
      </c>
      <c r="BI977" s="114">
        <f>IF(O977="nulová",K977,0)</f>
        <v>0</v>
      </c>
      <c r="BJ977" s="14" t="s">
        <v>87</v>
      </c>
      <c r="BK977" s="114">
        <f>ROUND(P977*H977,2)</f>
        <v>0</v>
      </c>
      <c r="BL977" s="14" t="s">
        <v>152</v>
      </c>
      <c r="BM977" s="194" t="s">
        <v>1836</v>
      </c>
    </row>
    <row r="978" spans="1:65" s="2" customFormat="1" ht="11.25">
      <c r="A978" s="33"/>
      <c r="B978" s="34"/>
      <c r="C978" s="35"/>
      <c r="D978" s="195" t="s">
        <v>149</v>
      </c>
      <c r="E978" s="35"/>
      <c r="F978" s="196" t="s">
        <v>1835</v>
      </c>
      <c r="G978" s="35"/>
      <c r="H978" s="35"/>
      <c r="I978" s="166"/>
      <c r="J978" s="166"/>
      <c r="K978" s="35"/>
      <c r="L978" s="35"/>
      <c r="M978" s="36"/>
      <c r="N978" s="197"/>
      <c r="O978" s="198"/>
      <c r="P978" s="70"/>
      <c r="Q978" s="70"/>
      <c r="R978" s="70"/>
      <c r="S978" s="70"/>
      <c r="T978" s="70"/>
      <c r="U978" s="70"/>
      <c r="V978" s="70"/>
      <c r="W978" s="70"/>
      <c r="X978" s="70"/>
      <c r="Y978" s="71"/>
      <c r="Z978" s="33"/>
      <c r="AA978" s="33"/>
      <c r="AB978" s="33"/>
      <c r="AC978" s="33"/>
      <c r="AD978" s="33"/>
      <c r="AE978" s="33"/>
      <c r="AT978" s="14" t="s">
        <v>149</v>
      </c>
      <c r="AU978" s="14" t="s">
        <v>79</v>
      </c>
    </row>
    <row r="979" spans="1:65" s="2" customFormat="1" ht="24.2" customHeight="1">
      <c r="A979" s="33"/>
      <c r="B979" s="34"/>
      <c r="C979" s="180" t="s">
        <v>1837</v>
      </c>
      <c r="D979" s="180" t="s">
        <v>140</v>
      </c>
      <c r="E979" s="181" t="s">
        <v>1838</v>
      </c>
      <c r="F979" s="182" t="s">
        <v>1839</v>
      </c>
      <c r="G979" s="183" t="s">
        <v>143</v>
      </c>
      <c r="H979" s="184">
        <v>1</v>
      </c>
      <c r="I979" s="185"/>
      <c r="J979" s="186"/>
      <c r="K979" s="187">
        <f>ROUND(P979*H979,2)</f>
        <v>0</v>
      </c>
      <c r="L979" s="182" t="s">
        <v>144</v>
      </c>
      <c r="M979" s="188"/>
      <c r="N979" s="189" t="s">
        <v>1</v>
      </c>
      <c r="O979" s="190" t="s">
        <v>42</v>
      </c>
      <c r="P979" s="191">
        <f>I979+J979</f>
        <v>0</v>
      </c>
      <c r="Q979" s="191">
        <f>ROUND(I979*H979,2)</f>
        <v>0</v>
      </c>
      <c r="R979" s="191">
        <f>ROUND(J979*H979,2)</f>
        <v>0</v>
      </c>
      <c r="S979" s="70"/>
      <c r="T979" s="192">
        <f>S979*H979</f>
        <v>0</v>
      </c>
      <c r="U979" s="192">
        <v>0</v>
      </c>
      <c r="V979" s="192">
        <f>U979*H979</f>
        <v>0</v>
      </c>
      <c r="W979" s="192">
        <v>0</v>
      </c>
      <c r="X979" s="192">
        <f>W979*H979</f>
        <v>0</v>
      </c>
      <c r="Y979" s="193" t="s">
        <v>1</v>
      </c>
      <c r="Z979" s="33"/>
      <c r="AA979" s="33"/>
      <c r="AB979" s="33"/>
      <c r="AC979" s="33"/>
      <c r="AD979" s="33"/>
      <c r="AE979" s="33"/>
      <c r="AR979" s="194" t="s">
        <v>152</v>
      </c>
      <c r="AT979" s="194" t="s">
        <v>140</v>
      </c>
      <c r="AU979" s="194" t="s">
        <v>79</v>
      </c>
      <c r="AY979" s="14" t="s">
        <v>146</v>
      </c>
      <c r="BE979" s="114">
        <f>IF(O979="základní",K979,0)</f>
        <v>0</v>
      </c>
      <c r="BF979" s="114">
        <f>IF(O979="snížená",K979,0)</f>
        <v>0</v>
      </c>
      <c r="BG979" s="114">
        <f>IF(O979="zákl. přenesená",K979,0)</f>
        <v>0</v>
      </c>
      <c r="BH979" s="114">
        <f>IF(O979="sníž. přenesená",K979,0)</f>
        <v>0</v>
      </c>
      <c r="BI979" s="114">
        <f>IF(O979="nulová",K979,0)</f>
        <v>0</v>
      </c>
      <c r="BJ979" s="14" t="s">
        <v>87</v>
      </c>
      <c r="BK979" s="114">
        <f>ROUND(P979*H979,2)</f>
        <v>0</v>
      </c>
      <c r="BL979" s="14" t="s">
        <v>152</v>
      </c>
      <c r="BM979" s="194" t="s">
        <v>1840</v>
      </c>
    </row>
    <row r="980" spans="1:65" s="2" customFormat="1" ht="11.25">
      <c r="A980" s="33"/>
      <c r="B980" s="34"/>
      <c r="C980" s="35"/>
      <c r="D980" s="195" t="s">
        <v>149</v>
      </c>
      <c r="E980" s="35"/>
      <c r="F980" s="196" t="s">
        <v>1839</v>
      </c>
      <c r="G980" s="35"/>
      <c r="H980" s="35"/>
      <c r="I980" s="166"/>
      <c r="J980" s="166"/>
      <c r="K980" s="35"/>
      <c r="L980" s="35"/>
      <c r="M980" s="36"/>
      <c r="N980" s="197"/>
      <c r="O980" s="198"/>
      <c r="P980" s="70"/>
      <c r="Q980" s="70"/>
      <c r="R980" s="70"/>
      <c r="S980" s="70"/>
      <c r="T980" s="70"/>
      <c r="U980" s="70"/>
      <c r="V980" s="70"/>
      <c r="W980" s="70"/>
      <c r="X980" s="70"/>
      <c r="Y980" s="71"/>
      <c r="Z980" s="33"/>
      <c r="AA980" s="33"/>
      <c r="AB980" s="33"/>
      <c r="AC980" s="33"/>
      <c r="AD980" s="33"/>
      <c r="AE980" s="33"/>
      <c r="AT980" s="14" t="s">
        <v>149</v>
      </c>
      <c r="AU980" s="14" t="s">
        <v>79</v>
      </c>
    </row>
    <row r="981" spans="1:65" s="2" customFormat="1" ht="24.2" customHeight="1">
      <c r="A981" s="33"/>
      <c r="B981" s="34"/>
      <c r="C981" s="180" t="s">
        <v>1841</v>
      </c>
      <c r="D981" s="180" t="s">
        <v>140</v>
      </c>
      <c r="E981" s="181" t="s">
        <v>1842</v>
      </c>
      <c r="F981" s="182" t="s">
        <v>1843</v>
      </c>
      <c r="G981" s="183" t="s">
        <v>143</v>
      </c>
      <c r="H981" s="184">
        <v>1</v>
      </c>
      <c r="I981" s="185"/>
      <c r="J981" s="186"/>
      <c r="K981" s="187">
        <f>ROUND(P981*H981,2)</f>
        <v>0</v>
      </c>
      <c r="L981" s="182" t="s">
        <v>144</v>
      </c>
      <c r="M981" s="188"/>
      <c r="N981" s="189" t="s">
        <v>1</v>
      </c>
      <c r="O981" s="190" t="s">
        <v>42</v>
      </c>
      <c r="P981" s="191">
        <f>I981+J981</f>
        <v>0</v>
      </c>
      <c r="Q981" s="191">
        <f>ROUND(I981*H981,2)</f>
        <v>0</v>
      </c>
      <c r="R981" s="191">
        <f>ROUND(J981*H981,2)</f>
        <v>0</v>
      </c>
      <c r="S981" s="70"/>
      <c r="T981" s="192">
        <f>S981*H981</f>
        <v>0</v>
      </c>
      <c r="U981" s="192">
        <v>0</v>
      </c>
      <c r="V981" s="192">
        <f>U981*H981</f>
        <v>0</v>
      </c>
      <c r="W981" s="192">
        <v>0</v>
      </c>
      <c r="X981" s="192">
        <f>W981*H981</f>
        <v>0</v>
      </c>
      <c r="Y981" s="193" t="s">
        <v>1</v>
      </c>
      <c r="Z981" s="33"/>
      <c r="AA981" s="33"/>
      <c r="AB981" s="33"/>
      <c r="AC981" s="33"/>
      <c r="AD981" s="33"/>
      <c r="AE981" s="33"/>
      <c r="AR981" s="194" t="s">
        <v>152</v>
      </c>
      <c r="AT981" s="194" t="s">
        <v>140</v>
      </c>
      <c r="AU981" s="194" t="s">
        <v>79</v>
      </c>
      <c r="AY981" s="14" t="s">
        <v>146</v>
      </c>
      <c r="BE981" s="114">
        <f>IF(O981="základní",K981,0)</f>
        <v>0</v>
      </c>
      <c r="BF981" s="114">
        <f>IF(O981="snížená",K981,0)</f>
        <v>0</v>
      </c>
      <c r="BG981" s="114">
        <f>IF(O981="zákl. přenesená",K981,0)</f>
        <v>0</v>
      </c>
      <c r="BH981" s="114">
        <f>IF(O981="sníž. přenesená",K981,0)</f>
        <v>0</v>
      </c>
      <c r="BI981" s="114">
        <f>IF(O981="nulová",K981,0)</f>
        <v>0</v>
      </c>
      <c r="BJ981" s="14" t="s">
        <v>87</v>
      </c>
      <c r="BK981" s="114">
        <f>ROUND(P981*H981,2)</f>
        <v>0</v>
      </c>
      <c r="BL981" s="14" t="s">
        <v>152</v>
      </c>
      <c r="BM981" s="194" t="s">
        <v>1844</v>
      </c>
    </row>
    <row r="982" spans="1:65" s="2" customFormat="1" ht="11.25">
      <c r="A982" s="33"/>
      <c r="B982" s="34"/>
      <c r="C982" s="35"/>
      <c r="D982" s="195" t="s">
        <v>149</v>
      </c>
      <c r="E982" s="35"/>
      <c r="F982" s="196" t="s">
        <v>1843</v>
      </c>
      <c r="G982" s="35"/>
      <c r="H982" s="35"/>
      <c r="I982" s="166"/>
      <c r="J982" s="166"/>
      <c r="K982" s="35"/>
      <c r="L982" s="35"/>
      <c r="M982" s="36"/>
      <c r="N982" s="197"/>
      <c r="O982" s="198"/>
      <c r="P982" s="70"/>
      <c r="Q982" s="70"/>
      <c r="R982" s="70"/>
      <c r="S982" s="70"/>
      <c r="T982" s="70"/>
      <c r="U982" s="70"/>
      <c r="V982" s="70"/>
      <c r="W982" s="70"/>
      <c r="X982" s="70"/>
      <c r="Y982" s="71"/>
      <c r="Z982" s="33"/>
      <c r="AA982" s="33"/>
      <c r="AB982" s="33"/>
      <c r="AC982" s="33"/>
      <c r="AD982" s="33"/>
      <c r="AE982" s="33"/>
      <c r="AT982" s="14" t="s">
        <v>149</v>
      </c>
      <c r="AU982" s="14" t="s">
        <v>79</v>
      </c>
    </row>
    <row r="983" spans="1:65" s="2" customFormat="1" ht="24.2" customHeight="1">
      <c r="A983" s="33"/>
      <c r="B983" s="34"/>
      <c r="C983" s="180" t="s">
        <v>1845</v>
      </c>
      <c r="D983" s="180" t="s">
        <v>140</v>
      </c>
      <c r="E983" s="181" t="s">
        <v>1846</v>
      </c>
      <c r="F983" s="182" t="s">
        <v>1847</v>
      </c>
      <c r="G983" s="183" t="s">
        <v>143</v>
      </c>
      <c r="H983" s="184">
        <v>1</v>
      </c>
      <c r="I983" s="185"/>
      <c r="J983" s="186"/>
      <c r="K983" s="187">
        <f>ROUND(P983*H983,2)</f>
        <v>0</v>
      </c>
      <c r="L983" s="182" t="s">
        <v>144</v>
      </c>
      <c r="M983" s="188"/>
      <c r="N983" s="189" t="s">
        <v>1</v>
      </c>
      <c r="O983" s="190" t="s">
        <v>42</v>
      </c>
      <c r="P983" s="191">
        <f>I983+J983</f>
        <v>0</v>
      </c>
      <c r="Q983" s="191">
        <f>ROUND(I983*H983,2)</f>
        <v>0</v>
      </c>
      <c r="R983" s="191">
        <f>ROUND(J983*H983,2)</f>
        <v>0</v>
      </c>
      <c r="S983" s="70"/>
      <c r="T983" s="192">
        <f>S983*H983</f>
        <v>0</v>
      </c>
      <c r="U983" s="192">
        <v>0</v>
      </c>
      <c r="V983" s="192">
        <f>U983*H983</f>
        <v>0</v>
      </c>
      <c r="W983" s="192">
        <v>0</v>
      </c>
      <c r="X983" s="192">
        <f>W983*H983</f>
        <v>0</v>
      </c>
      <c r="Y983" s="193" t="s">
        <v>1</v>
      </c>
      <c r="Z983" s="33"/>
      <c r="AA983" s="33"/>
      <c r="AB983" s="33"/>
      <c r="AC983" s="33"/>
      <c r="AD983" s="33"/>
      <c r="AE983" s="33"/>
      <c r="AR983" s="194" t="s">
        <v>152</v>
      </c>
      <c r="AT983" s="194" t="s">
        <v>140</v>
      </c>
      <c r="AU983" s="194" t="s">
        <v>79</v>
      </c>
      <c r="AY983" s="14" t="s">
        <v>146</v>
      </c>
      <c r="BE983" s="114">
        <f>IF(O983="základní",K983,0)</f>
        <v>0</v>
      </c>
      <c r="BF983" s="114">
        <f>IF(O983="snížená",K983,0)</f>
        <v>0</v>
      </c>
      <c r="BG983" s="114">
        <f>IF(O983="zákl. přenesená",K983,0)</f>
        <v>0</v>
      </c>
      <c r="BH983" s="114">
        <f>IF(O983="sníž. přenesená",K983,0)</f>
        <v>0</v>
      </c>
      <c r="BI983" s="114">
        <f>IF(O983="nulová",K983,0)</f>
        <v>0</v>
      </c>
      <c r="BJ983" s="14" t="s">
        <v>87</v>
      </c>
      <c r="BK983" s="114">
        <f>ROUND(P983*H983,2)</f>
        <v>0</v>
      </c>
      <c r="BL983" s="14" t="s">
        <v>152</v>
      </c>
      <c r="BM983" s="194" t="s">
        <v>1848</v>
      </c>
    </row>
    <row r="984" spans="1:65" s="2" customFormat="1" ht="11.25">
      <c r="A984" s="33"/>
      <c r="B984" s="34"/>
      <c r="C984" s="35"/>
      <c r="D984" s="195" t="s">
        <v>149</v>
      </c>
      <c r="E984" s="35"/>
      <c r="F984" s="196" t="s">
        <v>1847</v>
      </c>
      <c r="G984" s="35"/>
      <c r="H984" s="35"/>
      <c r="I984" s="166"/>
      <c r="J984" s="166"/>
      <c r="K984" s="35"/>
      <c r="L984" s="35"/>
      <c r="M984" s="36"/>
      <c r="N984" s="197"/>
      <c r="O984" s="198"/>
      <c r="P984" s="70"/>
      <c r="Q984" s="70"/>
      <c r="R984" s="70"/>
      <c r="S984" s="70"/>
      <c r="T984" s="70"/>
      <c r="U984" s="70"/>
      <c r="V984" s="70"/>
      <c r="W984" s="70"/>
      <c r="X984" s="70"/>
      <c r="Y984" s="71"/>
      <c r="Z984" s="33"/>
      <c r="AA984" s="33"/>
      <c r="AB984" s="33"/>
      <c r="AC984" s="33"/>
      <c r="AD984" s="33"/>
      <c r="AE984" s="33"/>
      <c r="AT984" s="14" t="s">
        <v>149</v>
      </c>
      <c r="AU984" s="14" t="s">
        <v>79</v>
      </c>
    </row>
    <row r="985" spans="1:65" s="2" customFormat="1" ht="24.2" customHeight="1">
      <c r="A985" s="33"/>
      <c r="B985" s="34"/>
      <c r="C985" s="180" t="s">
        <v>1849</v>
      </c>
      <c r="D985" s="180" t="s">
        <v>140</v>
      </c>
      <c r="E985" s="181" t="s">
        <v>1850</v>
      </c>
      <c r="F985" s="182" t="s">
        <v>1851</v>
      </c>
      <c r="G985" s="183" t="s">
        <v>143</v>
      </c>
      <c r="H985" s="184">
        <v>1</v>
      </c>
      <c r="I985" s="185"/>
      <c r="J985" s="186"/>
      <c r="K985" s="187">
        <f>ROUND(P985*H985,2)</f>
        <v>0</v>
      </c>
      <c r="L985" s="182" t="s">
        <v>144</v>
      </c>
      <c r="M985" s="188"/>
      <c r="N985" s="189" t="s">
        <v>1</v>
      </c>
      <c r="O985" s="190" t="s">
        <v>42</v>
      </c>
      <c r="P985" s="191">
        <f>I985+J985</f>
        <v>0</v>
      </c>
      <c r="Q985" s="191">
        <f>ROUND(I985*H985,2)</f>
        <v>0</v>
      </c>
      <c r="R985" s="191">
        <f>ROUND(J985*H985,2)</f>
        <v>0</v>
      </c>
      <c r="S985" s="70"/>
      <c r="T985" s="192">
        <f>S985*H985</f>
        <v>0</v>
      </c>
      <c r="U985" s="192">
        <v>0</v>
      </c>
      <c r="V985" s="192">
        <f>U985*H985</f>
        <v>0</v>
      </c>
      <c r="W985" s="192">
        <v>0</v>
      </c>
      <c r="X985" s="192">
        <f>W985*H985</f>
        <v>0</v>
      </c>
      <c r="Y985" s="193" t="s">
        <v>1</v>
      </c>
      <c r="Z985" s="33"/>
      <c r="AA985" s="33"/>
      <c r="AB985" s="33"/>
      <c r="AC985" s="33"/>
      <c r="AD985" s="33"/>
      <c r="AE985" s="33"/>
      <c r="AR985" s="194" t="s">
        <v>152</v>
      </c>
      <c r="AT985" s="194" t="s">
        <v>140</v>
      </c>
      <c r="AU985" s="194" t="s">
        <v>79</v>
      </c>
      <c r="AY985" s="14" t="s">
        <v>146</v>
      </c>
      <c r="BE985" s="114">
        <f>IF(O985="základní",K985,0)</f>
        <v>0</v>
      </c>
      <c r="BF985" s="114">
        <f>IF(O985="snížená",K985,0)</f>
        <v>0</v>
      </c>
      <c r="BG985" s="114">
        <f>IF(O985="zákl. přenesená",K985,0)</f>
        <v>0</v>
      </c>
      <c r="BH985" s="114">
        <f>IF(O985="sníž. přenesená",K985,0)</f>
        <v>0</v>
      </c>
      <c r="BI985" s="114">
        <f>IF(O985="nulová",K985,0)</f>
        <v>0</v>
      </c>
      <c r="BJ985" s="14" t="s">
        <v>87</v>
      </c>
      <c r="BK985" s="114">
        <f>ROUND(P985*H985,2)</f>
        <v>0</v>
      </c>
      <c r="BL985" s="14" t="s">
        <v>152</v>
      </c>
      <c r="BM985" s="194" t="s">
        <v>1852</v>
      </c>
    </row>
    <row r="986" spans="1:65" s="2" customFormat="1" ht="11.25">
      <c r="A986" s="33"/>
      <c r="B986" s="34"/>
      <c r="C986" s="35"/>
      <c r="D986" s="195" t="s">
        <v>149</v>
      </c>
      <c r="E986" s="35"/>
      <c r="F986" s="196" t="s">
        <v>1851</v>
      </c>
      <c r="G986" s="35"/>
      <c r="H986" s="35"/>
      <c r="I986" s="166"/>
      <c r="J986" s="166"/>
      <c r="K986" s="35"/>
      <c r="L986" s="35"/>
      <c r="M986" s="36"/>
      <c r="N986" s="197"/>
      <c r="O986" s="198"/>
      <c r="P986" s="70"/>
      <c r="Q986" s="70"/>
      <c r="R986" s="70"/>
      <c r="S986" s="70"/>
      <c r="T986" s="70"/>
      <c r="U986" s="70"/>
      <c r="V986" s="70"/>
      <c r="W986" s="70"/>
      <c r="X986" s="70"/>
      <c r="Y986" s="71"/>
      <c r="Z986" s="33"/>
      <c r="AA986" s="33"/>
      <c r="AB986" s="33"/>
      <c r="AC986" s="33"/>
      <c r="AD986" s="33"/>
      <c r="AE986" s="33"/>
      <c r="AT986" s="14" t="s">
        <v>149</v>
      </c>
      <c r="AU986" s="14" t="s">
        <v>79</v>
      </c>
    </row>
    <row r="987" spans="1:65" s="2" customFormat="1" ht="24.2" customHeight="1">
      <c r="A987" s="33"/>
      <c r="B987" s="34"/>
      <c r="C987" s="180" t="s">
        <v>1853</v>
      </c>
      <c r="D987" s="180" t="s">
        <v>140</v>
      </c>
      <c r="E987" s="181" t="s">
        <v>1854</v>
      </c>
      <c r="F987" s="182" t="s">
        <v>1855</v>
      </c>
      <c r="G987" s="183" t="s">
        <v>143</v>
      </c>
      <c r="H987" s="184">
        <v>1</v>
      </c>
      <c r="I987" s="185"/>
      <c r="J987" s="186"/>
      <c r="K987" s="187">
        <f>ROUND(P987*H987,2)</f>
        <v>0</v>
      </c>
      <c r="L987" s="182" t="s">
        <v>144</v>
      </c>
      <c r="M987" s="188"/>
      <c r="N987" s="189" t="s">
        <v>1</v>
      </c>
      <c r="O987" s="190" t="s">
        <v>42</v>
      </c>
      <c r="P987" s="191">
        <f>I987+J987</f>
        <v>0</v>
      </c>
      <c r="Q987" s="191">
        <f>ROUND(I987*H987,2)</f>
        <v>0</v>
      </c>
      <c r="R987" s="191">
        <f>ROUND(J987*H987,2)</f>
        <v>0</v>
      </c>
      <c r="S987" s="70"/>
      <c r="T987" s="192">
        <f>S987*H987</f>
        <v>0</v>
      </c>
      <c r="U987" s="192">
        <v>0</v>
      </c>
      <c r="V987" s="192">
        <f>U987*H987</f>
        <v>0</v>
      </c>
      <c r="W987" s="192">
        <v>0</v>
      </c>
      <c r="X987" s="192">
        <f>W987*H987</f>
        <v>0</v>
      </c>
      <c r="Y987" s="193" t="s">
        <v>1</v>
      </c>
      <c r="Z987" s="33"/>
      <c r="AA987" s="33"/>
      <c r="AB987" s="33"/>
      <c r="AC987" s="33"/>
      <c r="AD987" s="33"/>
      <c r="AE987" s="33"/>
      <c r="AR987" s="194" t="s">
        <v>152</v>
      </c>
      <c r="AT987" s="194" t="s">
        <v>140</v>
      </c>
      <c r="AU987" s="194" t="s">
        <v>79</v>
      </c>
      <c r="AY987" s="14" t="s">
        <v>146</v>
      </c>
      <c r="BE987" s="114">
        <f>IF(O987="základní",K987,0)</f>
        <v>0</v>
      </c>
      <c r="BF987" s="114">
        <f>IF(O987="snížená",K987,0)</f>
        <v>0</v>
      </c>
      <c r="BG987" s="114">
        <f>IF(O987="zákl. přenesená",K987,0)</f>
        <v>0</v>
      </c>
      <c r="BH987" s="114">
        <f>IF(O987="sníž. přenesená",K987,0)</f>
        <v>0</v>
      </c>
      <c r="BI987" s="114">
        <f>IF(O987="nulová",K987,0)</f>
        <v>0</v>
      </c>
      <c r="BJ987" s="14" t="s">
        <v>87</v>
      </c>
      <c r="BK987" s="114">
        <f>ROUND(P987*H987,2)</f>
        <v>0</v>
      </c>
      <c r="BL987" s="14" t="s">
        <v>152</v>
      </c>
      <c r="BM987" s="194" t="s">
        <v>1856</v>
      </c>
    </row>
    <row r="988" spans="1:65" s="2" customFormat="1" ht="11.25">
      <c r="A988" s="33"/>
      <c r="B988" s="34"/>
      <c r="C988" s="35"/>
      <c r="D988" s="195" t="s">
        <v>149</v>
      </c>
      <c r="E988" s="35"/>
      <c r="F988" s="196" t="s">
        <v>1855</v>
      </c>
      <c r="G988" s="35"/>
      <c r="H988" s="35"/>
      <c r="I988" s="166"/>
      <c r="J988" s="166"/>
      <c r="K988" s="35"/>
      <c r="L988" s="35"/>
      <c r="M988" s="36"/>
      <c r="N988" s="197"/>
      <c r="O988" s="198"/>
      <c r="P988" s="70"/>
      <c r="Q988" s="70"/>
      <c r="R988" s="70"/>
      <c r="S988" s="70"/>
      <c r="T988" s="70"/>
      <c r="U988" s="70"/>
      <c r="V988" s="70"/>
      <c r="W988" s="70"/>
      <c r="X988" s="70"/>
      <c r="Y988" s="71"/>
      <c r="Z988" s="33"/>
      <c r="AA988" s="33"/>
      <c r="AB988" s="33"/>
      <c r="AC988" s="33"/>
      <c r="AD988" s="33"/>
      <c r="AE988" s="33"/>
      <c r="AT988" s="14" t="s">
        <v>149</v>
      </c>
      <c r="AU988" s="14" t="s">
        <v>79</v>
      </c>
    </row>
    <row r="989" spans="1:65" s="2" customFormat="1" ht="24.2" customHeight="1">
      <c r="A989" s="33"/>
      <c r="B989" s="34"/>
      <c r="C989" s="180" t="s">
        <v>1857</v>
      </c>
      <c r="D989" s="180" t="s">
        <v>140</v>
      </c>
      <c r="E989" s="181" t="s">
        <v>1858</v>
      </c>
      <c r="F989" s="182" t="s">
        <v>1859</v>
      </c>
      <c r="G989" s="183" t="s">
        <v>143</v>
      </c>
      <c r="H989" s="184">
        <v>1</v>
      </c>
      <c r="I989" s="185"/>
      <c r="J989" s="186"/>
      <c r="K989" s="187">
        <f>ROUND(P989*H989,2)</f>
        <v>0</v>
      </c>
      <c r="L989" s="182" t="s">
        <v>144</v>
      </c>
      <c r="M989" s="188"/>
      <c r="N989" s="189" t="s">
        <v>1</v>
      </c>
      <c r="O989" s="190" t="s">
        <v>42</v>
      </c>
      <c r="P989" s="191">
        <f>I989+J989</f>
        <v>0</v>
      </c>
      <c r="Q989" s="191">
        <f>ROUND(I989*H989,2)</f>
        <v>0</v>
      </c>
      <c r="R989" s="191">
        <f>ROUND(J989*H989,2)</f>
        <v>0</v>
      </c>
      <c r="S989" s="70"/>
      <c r="T989" s="192">
        <f>S989*H989</f>
        <v>0</v>
      </c>
      <c r="U989" s="192">
        <v>0</v>
      </c>
      <c r="V989" s="192">
        <f>U989*H989</f>
        <v>0</v>
      </c>
      <c r="W989" s="192">
        <v>0</v>
      </c>
      <c r="X989" s="192">
        <f>W989*H989</f>
        <v>0</v>
      </c>
      <c r="Y989" s="193" t="s">
        <v>1</v>
      </c>
      <c r="Z989" s="33"/>
      <c r="AA989" s="33"/>
      <c r="AB989" s="33"/>
      <c r="AC989" s="33"/>
      <c r="AD989" s="33"/>
      <c r="AE989" s="33"/>
      <c r="AR989" s="194" t="s">
        <v>152</v>
      </c>
      <c r="AT989" s="194" t="s">
        <v>140</v>
      </c>
      <c r="AU989" s="194" t="s">
        <v>79</v>
      </c>
      <c r="AY989" s="14" t="s">
        <v>146</v>
      </c>
      <c r="BE989" s="114">
        <f>IF(O989="základní",K989,0)</f>
        <v>0</v>
      </c>
      <c r="BF989" s="114">
        <f>IF(O989="snížená",K989,0)</f>
        <v>0</v>
      </c>
      <c r="BG989" s="114">
        <f>IF(O989="zákl. přenesená",K989,0)</f>
        <v>0</v>
      </c>
      <c r="BH989" s="114">
        <f>IF(O989="sníž. přenesená",K989,0)</f>
        <v>0</v>
      </c>
      <c r="BI989" s="114">
        <f>IF(O989="nulová",K989,0)</f>
        <v>0</v>
      </c>
      <c r="BJ989" s="14" t="s">
        <v>87</v>
      </c>
      <c r="BK989" s="114">
        <f>ROUND(P989*H989,2)</f>
        <v>0</v>
      </c>
      <c r="BL989" s="14" t="s">
        <v>152</v>
      </c>
      <c r="BM989" s="194" t="s">
        <v>1860</v>
      </c>
    </row>
    <row r="990" spans="1:65" s="2" customFormat="1" ht="11.25">
      <c r="A990" s="33"/>
      <c r="B990" s="34"/>
      <c r="C990" s="35"/>
      <c r="D990" s="195" t="s">
        <v>149</v>
      </c>
      <c r="E990" s="35"/>
      <c r="F990" s="196" t="s">
        <v>1859</v>
      </c>
      <c r="G990" s="35"/>
      <c r="H990" s="35"/>
      <c r="I990" s="166"/>
      <c r="J990" s="166"/>
      <c r="K990" s="35"/>
      <c r="L990" s="35"/>
      <c r="M990" s="36"/>
      <c r="N990" s="197"/>
      <c r="O990" s="198"/>
      <c r="P990" s="70"/>
      <c r="Q990" s="70"/>
      <c r="R990" s="70"/>
      <c r="S990" s="70"/>
      <c r="T990" s="70"/>
      <c r="U990" s="70"/>
      <c r="V990" s="70"/>
      <c r="W990" s="70"/>
      <c r="X990" s="70"/>
      <c r="Y990" s="71"/>
      <c r="Z990" s="33"/>
      <c r="AA990" s="33"/>
      <c r="AB990" s="33"/>
      <c r="AC990" s="33"/>
      <c r="AD990" s="33"/>
      <c r="AE990" s="33"/>
      <c r="AT990" s="14" t="s">
        <v>149</v>
      </c>
      <c r="AU990" s="14" t="s">
        <v>79</v>
      </c>
    </row>
    <row r="991" spans="1:65" s="2" customFormat="1" ht="24.2" customHeight="1">
      <c r="A991" s="33"/>
      <c r="B991" s="34"/>
      <c r="C991" s="180" t="s">
        <v>1861</v>
      </c>
      <c r="D991" s="180" t="s">
        <v>140</v>
      </c>
      <c r="E991" s="181" t="s">
        <v>1862</v>
      </c>
      <c r="F991" s="182" t="s">
        <v>1863</v>
      </c>
      <c r="G991" s="183" t="s">
        <v>143</v>
      </c>
      <c r="H991" s="184">
        <v>1</v>
      </c>
      <c r="I991" s="185"/>
      <c r="J991" s="186"/>
      <c r="K991" s="187">
        <f>ROUND(P991*H991,2)</f>
        <v>0</v>
      </c>
      <c r="L991" s="182" t="s">
        <v>144</v>
      </c>
      <c r="M991" s="188"/>
      <c r="N991" s="189" t="s">
        <v>1</v>
      </c>
      <c r="O991" s="190" t="s">
        <v>42</v>
      </c>
      <c r="P991" s="191">
        <f>I991+J991</f>
        <v>0</v>
      </c>
      <c r="Q991" s="191">
        <f>ROUND(I991*H991,2)</f>
        <v>0</v>
      </c>
      <c r="R991" s="191">
        <f>ROUND(J991*H991,2)</f>
        <v>0</v>
      </c>
      <c r="S991" s="70"/>
      <c r="T991" s="192">
        <f>S991*H991</f>
        <v>0</v>
      </c>
      <c r="U991" s="192">
        <v>0</v>
      </c>
      <c r="V991" s="192">
        <f>U991*H991</f>
        <v>0</v>
      </c>
      <c r="W991" s="192">
        <v>0</v>
      </c>
      <c r="X991" s="192">
        <f>W991*H991</f>
        <v>0</v>
      </c>
      <c r="Y991" s="193" t="s">
        <v>1</v>
      </c>
      <c r="Z991" s="33"/>
      <c r="AA991" s="33"/>
      <c r="AB991" s="33"/>
      <c r="AC991" s="33"/>
      <c r="AD991" s="33"/>
      <c r="AE991" s="33"/>
      <c r="AR991" s="194" t="s">
        <v>152</v>
      </c>
      <c r="AT991" s="194" t="s">
        <v>140</v>
      </c>
      <c r="AU991" s="194" t="s">
        <v>79</v>
      </c>
      <c r="AY991" s="14" t="s">
        <v>146</v>
      </c>
      <c r="BE991" s="114">
        <f>IF(O991="základní",K991,0)</f>
        <v>0</v>
      </c>
      <c r="BF991" s="114">
        <f>IF(O991="snížená",K991,0)</f>
        <v>0</v>
      </c>
      <c r="BG991" s="114">
        <f>IF(O991="zákl. přenesená",K991,0)</f>
        <v>0</v>
      </c>
      <c r="BH991" s="114">
        <f>IF(O991="sníž. přenesená",K991,0)</f>
        <v>0</v>
      </c>
      <c r="BI991" s="114">
        <f>IF(O991="nulová",K991,0)</f>
        <v>0</v>
      </c>
      <c r="BJ991" s="14" t="s">
        <v>87</v>
      </c>
      <c r="BK991" s="114">
        <f>ROUND(P991*H991,2)</f>
        <v>0</v>
      </c>
      <c r="BL991" s="14" t="s">
        <v>152</v>
      </c>
      <c r="BM991" s="194" t="s">
        <v>1864</v>
      </c>
    </row>
    <row r="992" spans="1:65" s="2" customFormat="1" ht="11.25">
      <c r="A992" s="33"/>
      <c r="B992" s="34"/>
      <c r="C992" s="35"/>
      <c r="D992" s="195" t="s">
        <v>149</v>
      </c>
      <c r="E992" s="35"/>
      <c r="F992" s="196" t="s">
        <v>1863</v>
      </c>
      <c r="G992" s="35"/>
      <c r="H992" s="35"/>
      <c r="I992" s="166"/>
      <c r="J992" s="166"/>
      <c r="K992" s="35"/>
      <c r="L992" s="35"/>
      <c r="M992" s="36"/>
      <c r="N992" s="197"/>
      <c r="O992" s="198"/>
      <c r="P992" s="70"/>
      <c r="Q992" s="70"/>
      <c r="R992" s="70"/>
      <c r="S992" s="70"/>
      <c r="T992" s="70"/>
      <c r="U992" s="70"/>
      <c r="V992" s="70"/>
      <c r="W992" s="70"/>
      <c r="X992" s="70"/>
      <c r="Y992" s="71"/>
      <c r="Z992" s="33"/>
      <c r="AA992" s="33"/>
      <c r="AB992" s="33"/>
      <c r="AC992" s="33"/>
      <c r="AD992" s="33"/>
      <c r="AE992" s="33"/>
      <c r="AT992" s="14" t="s">
        <v>149</v>
      </c>
      <c r="AU992" s="14" t="s">
        <v>79</v>
      </c>
    </row>
    <row r="993" spans="1:65" s="2" customFormat="1" ht="24.2" customHeight="1">
      <c r="A993" s="33"/>
      <c r="B993" s="34"/>
      <c r="C993" s="180" t="s">
        <v>1865</v>
      </c>
      <c r="D993" s="180" t="s">
        <v>140</v>
      </c>
      <c r="E993" s="181" t="s">
        <v>1866</v>
      </c>
      <c r="F993" s="182" t="s">
        <v>1867</v>
      </c>
      <c r="G993" s="183" t="s">
        <v>143</v>
      </c>
      <c r="H993" s="184">
        <v>1</v>
      </c>
      <c r="I993" s="185"/>
      <c r="J993" s="186"/>
      <c r="K993" s="187">
        <f>ROUND(P993*H993,2)</f>
        <v>0</v>
      </c>
      <c r="L993" s="182" t="s">
        <v>144</v>
      </c>
      <c r="M993" s="188"/>
      <c r="N993" s="189" t="s">
        <v>1</v>
      </c>
      <c r="O993" s="190" t="s">
        <v>42</v>
      </c>
      <c r="P993" s="191">
        <f>I993+J993</f>
        <v>0</v>
      </c>
      <c r="Q993" s="191">
        <f>ROUND(I993*H993,2)</f>
        <v>0</v>
      </c>
      <c r="R993" s="191">
        <f>ROUND(J993*H993,2)</f>
        <v>0</v>
      </c>
      <c r="S993" s="70"/>
      <c r="T993" s="192">
        <f>S993*H993</f>
        <v>0</v>
      </c>
      <c r="U993" s="192">
        <v>0</v>
      </c>
      <c r="V993" s="192">
        <f>U993*H993</f>
        <v>0</v>
      </c>
      <c r="W993" s="192">
        <v>0</v>
      </c>
      <c r="X993" s="192">
        <f>W993*H993</f>
        <v>0</v>
      </c>
      <c r="Y993" s="193" t="s">
        <v>1</v>
      </c>
      <c r="Z993" s="33"/>
      <c r="AA993" s="33"/>
      <c r="AB993" s="33"/>
      <c r="AC993" s="33"/>
      <c r="AD993" s="33"/>
      <c r="AE993" s="33"/>
      <c r="AR993" s="194" t="s">
        <v>152</v>
      </c>
      <c r="AT993" s="194" t="s">
        <v>140</v>
      </c>
      <c r="AU993" s="194" t="s">
        <v>79</v>
      </c>
      <c r="AY993" s="14" t="s">
        <v>146</v>
      </c>
      <c r="BE993" s="114">
        <f>IF(O993="základní",K993,0)</f>
        <v>0</v>
      </c>
      <c r="BF993" s="114">
        <f>IF(O993="snížená",K993,0)</f>
        <v>0</v>
      </c>
      <c r="BG993" s="114">
        <f>IF(O993="zákl. přenesená",K993,0)</f>
        <v>0</v>
      </c>
      <c r="BH993" s="114">
        <f>IF(O993="sníž. přenesená",K993,0)</f>
        <v>0</v>
      </c>
      <c r="BI993" s="114">
        <f>IF(O993="nulová",K993,0)</f>
        <v>0</v>
      </c>
      <c r="BJ993" s="14" t="s">
        <v>87</v>
      </c>
      <c r="BK993" s="114">
        <f>ROUND(P993*H993,2)</f>
        <v>0</v>
      </c>
      <c r="BL993" s="14" t="s">
        <v>152</v>
      </c>
      <c r="BM993" s="194" t="s">
        <v>1868</v>
      </c>
    </row>
    <row r="994" spans="1:65" s="2" customFormat="1" ht="11.25">
      <c r="A994" s="33"/>
      <c r="B994" s="34"/>
      <c r="C994" s="35"/>
      <c r="D994" s="195" t="s">
        <v>149</v>
      </c>
      <c r="E994" s="35"/>
      <c r="F994" s="196" t="s">
        <v>1867</v>
      </c>
      <c r="G994" s="35"/>
      <c r="H994" s="35"/>
      <c r="I994" s="166"/>
      <c r="J994" s="166"/>
      <c r="K994" s="35"/>
      <c r="L994" s="35"/>
      <c r="M994" s="36"/>
      <c r="N994" s="197"/>
      <c r="O994" s="198"/>
      <c r="P994" s="70"/>
      <c r="Q994" s="70"/>
      <c r="R994" s="70"/>
      <c r="S994" s="70"/>
      <c r="T994" s="70"/>
      <c r="U994" s="70"/>
      <c r="V994" s="70"/>
      <c r="W994" s="70"/>
      <c r="X994" s="70"/>
      <c r="Y994" s="71"/>
      <c r="Z994" s="33"/>
      <c r="AA994" s="33"/>
      <c r="AB994" s="33"/>
      <c r="AC994" s="33"/>
      <c r="AD994" s="33"/>
      <c r="AE994" s="33"/>
      <c r="AT994" s="14" t="s">
        <v>149</v>
      </c>
      <c r="AU994" s="14" t="s">
        <v>79</v>
      </c>
    </row>
    <row r="995" spans="1:65" s="2" customFormat="1" ht="24.2" customHeight="1">
      <c r="A995" s="33"/>
      <c r="B995" s="34"/>
      <c r="C995" s="180" t="s">
        <v>1869</v>
      </c>
      <c r="D995" s="180" t="s">
        <v>140</v>
      </c>
      <c r="E995" s="181" t="s">
        <v>1870</v>
      </c>
      <c r="F995" s="182" t="s">
        <v>1871</v>
      </c>
      <c r="G995" s="183" t="s">
        <v>143</v>
      </c>
      <c r="H995" s="184">
        <v>1</v>
      </c>
      <c r="I995" s="185"/>
      <c r="J995" s="186"/>
      <c r="K995" s="187">
        <f>ROUND(P995*H995,2)</f>
        <v>0</v>
      </c>
      <c r="L995" s="182" t="s">
        <v>144</v>
      </c>
      <c r="M995" s="188"/>
      <c r="N995" s="189" t="s">
        <v>1</v>
      </c>
      <c r="O995" s="190" t="s">
        <v>42</v>
      </c>
      <c r="P995" s="191">
        <f>I995+J995</f>
        <v>0</v>
      </c>
      <c r="Q995" s="191">
        <f>ROUND(I995*H995,2)</f>
        <v>0</v>
      </c>
      <c r="R995" s="191">
        <f>ROUND(J995*H995,2)</f>
        <v>0</v>
      </c>
      <c r="S995" s="70"/>
      <c r="T995" s="192">
        <f>S995*H995</f>
        <v>0</v>
      </c>
      <c r="U995" s="192">
        <v>0</v>
      </c>
      <c r="V995" s="192">
        <f>U995*H995</f>
        <v>0</v>
      </c>
      <c r="W995" s="192">
        <v>0</v>
      </c>
      <c r="X995" s="192">
        <f>W995*H995</f>
        <v>0</v>
      </c>
      <c r="Y995" s="193" t="s">
        <v>1</v>
      </c>
      <c r="Z995" s="33"/>
      <c r="AA995" s="33"/>
      <c r="AB995" s="33"/>
      <c r="AC995" s="33"/>
      <c r="AD995" s="33"/>
      <c r="AE995" s="33"/>
      <c r="AR995" s="194" t="s">
        <v>152</v>
      </c>
      <c r="AT995" s="194" t="s">
        <v>140</v>
      </c>
      <c r="AU995" s="194" t="s">
        <v>79</v>
      </c>
      <c r="AY995" s="14" t="s">
        <v>146</v>
      </c>
      <c r="BE995" s="114">
        <f>IF(O995="základní",K995,0)</f>
        <v>0</v>
      </c>
      <c r="BF995" s="114">
        <f>IF(O995="snížená",K995,0)</f>
        <v>0</v>
      </c>
      <c r="BG995" s="114">
        <f>IF(O995="zákl. přenesená",K995,0)</f>
        <v>0</v>
      </c>
      <c r="BH995" s="114">
        <f>IF(O995="sníž. přenesená",K995,0)</f>
        <v>0</v>
      </c>
      <c r="BI995" s="114">
        <f>IF(O995="nulová",K995,0)</f>
        <v>0</v>
      </c>
      <c r="BJ995" s="14" t="s">
        <v>87</v>
      </c>
      <c r="BK995" s="114">
        <f>ROUND(P995*H995,2)</f>
        <v>0</v>
      </c>
      <c r="BL995" s="14" t="s">
        <v>152</v>
      </c>
      <c r="BM995" s="194" t="s">
        <v>1872</v>
      </c>
    </row>
    <row r="996" spans="1:65" s="2" customFormat="1" ht="11.25">
      <c r="A996" s="33"/>
      <c r="B996" s="34"/>
      <c r="C996" s="35"/>
      <c r="D996" s="195" t="s">
        <v>149</v>
      </c>
      <c r="E996" s="35"/>
      <c r="F996" s="196" t="s">
        <v>1871</v>
      </c>
      <c r="G996" s="35"/>
      <c r="H996" s="35"/>
      <c r="I996" s="166"/>
      <c r="J996" s="166"/>
      <c r="K996" s="35"/>
      <c r="L996" s="35"/>
      <c r="M996" s="36"/>
      <c r="N996" s="197"/>
      <c r="O996" s="198"/>
      <c r="P996" s="70"/>
      <c r="Q996" s="70"/>
      <c r="R996" s="70"/>
      <c r="S996" s="70"/>
      <c r="T996" s="70"/>
      <c r="U996" s="70"/>
      <c r="V996" s="70"/>
      <c r="W996" s="70"/>
      <c r="X996" s="70"/>
      <c r="Y996" s="71"/>
      <c r="Z996" s="33"/>
      <c r="AA996" s="33"/>
      <c r="AB996" s="33"/>
      <c r="AC996" s="33"/>
      <c r="AD996" s="33"/>
      <c r="AE996" s="33"/>
      <c r="AT996" s="14" t="s">
        <v>149</v>
      </c>
      <c r="AU996" s="14" t="s">
        <v>79</v>
      </c>
    </row>
    <row r="997" spans="1:65" s="2" customFormat="1" ht="24.2" customHeight="1">
      <c r="A997" s="33"/>
      <c r="B997" s="34"/>
      <c r="C997" s="180" t="s">
        <v>1873</v>
      </c>
      <c r="D997" s="180" t="s">
        <v>140</v>
      </c>
      <c r="E997" s="181" t="s">
        <v>1874</v>
      </c>
      <c r="F997" s="182" t="s">
        <v>1875</v>
      </c>
      <c r="G997" s="183" t="s">
        <v>143</v>
      </c>
      <c r="H997" s="184">
        <v>1</v>
      </c>
      <c r="I997" s="185"/>
      <c r="J997" s="186"/>
      <c r="K997" s="187">
        <f>ROUND(P997*H997,2)</f>
        <v>0</v>
      </c>
      <c r="L997" s="182" t="s">
        <v>144</v>
      </c>
      <c r="M997" s="188"/>
      <c r="N997" s="189" t="s">
        <v>1</v>
      </c>
      <c r="O997" s="190" t="s">
        <v>42</v>
      </c>
      <c r="P997" s="191">
        <f>I997+J997</f>
        <v>0</v>
      </c>
      <c r="Q997" s="191">
        <f>ROUND(I997*H997,2)</f>
        <v>0</v>
      </c>
      <c r="R997" s="191">
        <f>ROUND(J997*H997,2)</f>
        <v>0</v>
      </c>
      <c r="S997" s="70"/>
      <c r="T997" s="192">
        <f>S997*H997</f>
        <v>0</v>
      </c>
      <c r="U997" s="192">
        <v>0</v>
      </c>
      <c r="V997" s="192">
        <f>U997*H997</f>
        <v>0</v>
      </c>
      <c r="W997" s="192">
        <v>0</v>
      </c>
      <c r="X997" s="192">
        <f>W997*H997</f>
        <v>0</v>
      </c>
      <c r="Y997" s="193" t="s">
        <v>1</v>
      </c>
      <c r="Z997" s="33"/>
      <c r="AA997" s="33"/>
      <c r="AB997" s="33"/>
      <c r="AC997" s="33"/>
      <c r="AD997" s="33"/>
      <c r="AE997" s="33"/>
      <c r="AR997" s="194" t="s">
        <v>152</v>
      </c>
      <c r="AT997" s="194" t="s">
        <v>140</v>
      </c>
      <c r="AU997" s="194" t="s">
        <v>79</v>
      </c>
      <c r="AY997" s="14" t="s">
        <v>146</v>
      </c>
      <c r="BE997" s="114">
        <f>IF(O997="základní",K997,0)</f>
        <v>0</v>
      </c>
      <c r="BF997" s="114">
        <f>IF(O997="snížená",K997,0)</f>
        <v>0</v>
      </c>
      <c r="BG997" s="114">
        <f>IF(O997="zákl. přenesená",K997,0)</f>
        <v>0</v>
      </c>
      <c r="BH997" s="114">
        <f>IF(O997="sníž. přenesená",K997,0)</f>
        <v>0</v>
      </c>
      <c r="BI997" s="114">
        <f>IF(O997="nulová",K997,0)</f>
        <v>0</v>
      </c>
      <c r="BJ997" s="14" t="s">
        <v>87</v>
      </c>
      <c r="BK997" s="114">
        <f>ROUND(P997*H997,2)</f>
        <v>0</v>
      </c>
      <c r="BL997" s="14" t="s">
        <v>152</v>
      </c>
      <c r="BM997" s="194" t="s">
        <v>1876</v>
      </c>
    </row>
    <row r="998" spans="1:65" s="2" customFormat="1" ht="11.25">
      <c r="A998" s="33"/>
      <c r="B998" s="34"/>
      <c r="C998" s="35"/>
      <c r="D998" s="195" t="s">
        <v>149</v>
      </c>
      <c r="E998" s="35"/>
      <c r="F998" s="196" t="s">
        <v>1875</v>
      </c>
      <c r="G998" s="35"/>
      <c r="H998" s="35"/>
      <c r="I998" s="166"/>
      <c r="J998" s="166"/>
      <c r="K998" s="35"/>
      <c r="L998" s="35"/>
      <c r="M998" s="36"/>
      <c r="N998" s="197"/>
      <c r="O998" s="198"/>
      <c r="P998" s="70"/>
      <c r="Q998" s="70"/>
      <c r="R998" s="70"/>
      <c r="S998" s="70"/>
      <c r="T998" s="70"/>
      <c r="U998" s="70"/>
      <c r="V998" s="70"/>
      <c r="W998" s="70"/>
      <c r="X998" s="70"/>
      <c r="Y998" s="71"/>
      <c r="Z998" s="33"/>
      <c r="AA998" s="33"/>
      <c r="AB998" s="33"/>
      <c r="AC998" s="33"/>
      <c r="AD998" s="33"/>
      <c r="AE998" s="33"/>
      <c r="AT998" s="14" t="s">
        <v>149</v>
      </c>
      <c r="AU998" s="14" t="s">
        <v>79</v>
      </c>
    </row>
    <row r="999" spans="1:65" s="2" customFormat="1" ht="24.2" customHeight="1">
      <c r="A999" s="33"/>
      <c r="B999" s="34"/>
      <c r="C999" s="180" t="s">
        <v>1877</v>
      </c>
      <c r="D999" s="180" t="s">
        <v>140</v>
      </c>
      <c r="E999" s="181" t="s">
        <v>1878</v>
      </c>
      <c r="F999" s="182" t="s">
        <v>1879</v>
      </c>
      <c r="G999" s="183" t="s">
        <v>143</v>
      </c>
      <c r="H999" s="184">
        <v>1</v>
      </c>
      <c r="I999" s="185"/>
      <c r="J999" s="186"/>
      <c r="K999" s="187">
        <f>ROUND(P999*H999,2)</f>
        <v>0</v>
      </c>
      <c r="L999" s="182" t="s">
        <v>144</v>
      </c>
      <c r="M999" s="188"/>
      <c r="N999" s="189" t="s">
        <v>1</v>
      </c>
      <c r="O999" s="190" t="s">
        <v>42</v>
      </c>
      <c r="P999" s="191">
        <f>I999+J999</f>
        <v>0</v>
      </c>
      <c r="Q999" s="191">
        <f>ROUND(I999*H999,2)</f>
        <v>0</v>
      </c>
      <c r="R999" s="191">
        <f>ROUND(J999*H999,2)</f>
        <v>0</v>
      </c>
      <c r="S999" s="70"/>
      <c r="T999" s="192">
        <f>S999*H999</f>
        <v>0</v>
      </c>
      <c r="U999" s="192">
        <v>0</v>
      </c>
      <c r="V999" s="192">
        <f>U999*H999</f>
        <v>0</v>
      </c>
      <c r="W999" s="192">
        <v>0</v>
      </c>
      <c r="X999" s="192">
        <f>W999*H999</f>
        <v>0</v>
      </c>
      <c r="Y999" s="193" t="s">
        <v>1</v>
      </c>
      <c r="Z999" s="33"/>
      <c r="AA999" s="33"/>
      <c r="AB999" s="33"/>
      <c r="AC999" s="33"/>
      <c r="AD999" s="33"/>
      <c r="AE999" s="33"/>
      <c r="AR999" s="194" t="s">
        <v>152</v>
      </c>
      <c r="AT999" s="194" t="s">
        <v>140</v>
      </c>
      <c r="AU999" s="194" t="s">
        <v>79</v>
      </c>
      <c r="AY999" s="14" t="s">
        <v>146</v>
      </c>
      <c r="BE999" s="114">
        <f>IF(O999="základní",K999,0)</f>
        <v>0</v>
      </c>
      <c r="BF999" s="114">
        <f>IF(O999="snížená",K999,0)</f>
        <v>0</v>
      </c>
      <c r="BG999" s="114">
        <f>IF(O999="zákl. přenesená",K999,0)</f>
        <v>0</v>
      </c>
      <c r="BH999" s="114">
        <f>IF(O999="sníž. přenesená",K999,0)</f>
        <v>0</v>
      </c>
      <c r="BI999" s="114">
        <f>IF(O999="nulová",K999,0)</f>
        <v>0</v>
      </c>
      <c r="BJ999" s="14" t="s">
        <v>87</v>
      </c>
      <c r="BK999" s="114">
        <f>ROUND(P999*H999,2)</f>
        <v>0</v>
      </c>
      <c r="BL999" s="14" t="s">
        <v>152</v>
      </c>
      <c r="BM999" s="194" t="s">
        <v>1880</v>
      </c>
    </row>
    <row r="1000" spans="1:65" s="2" customFormat="1" ht="11.25">
      <c r="A1000" s="33"/>
      <c r="B1000" s="34"/>
      <c r="C1000" s="35"/>
      <c r="D1000" s="195" t="s">
        <v>149</v>
      </c>
      <c r="E1000" s="35"/>
      <c r="F1000" s="196" t="s">
        <v>1879</v>
      </c>
      <c r="G1000" s="35"/>
      <c r="H1000" s="35"/>
      <c r="I1000" s="166"/>
      <c r="J1000" s="166"/>
      <c r="K1000" s="35"/>
      <c r="L1000" s="35"/>
      <c r="M1000" s="36"/>
      <c r="N1000" s="197"/>
      <c r="O1000" s="198"/>
      <c r="P1000" s="70"/>
      <c r="Q1000" s="70"/>
      <c r="R1000" s="70"/>
      <c r="S1000" s="70"/>
      <c r="T1000" s="70"/>
      <c r="U1000" s="70"/>
      <c r="V1000" s="70"/>
      <c r="W1000" s="70"/>
      <c r="X1000" s="70"/>
      <c r="Y1000" s="71"/>
      <c r="Z1000" s="33"/>
      <c r="AA1000" s="33"/>
      <c r="AB1000" s="33"/>
      <c r="AC1000" s="33"/>
      <c r="AD1000" s="33"/>
      <c r="AE1000" s="33"/>
      <c r="AT1000" s="14" t="s">
        <v>149</v>
      </c>
      <c r="AU1000" s="14" t="s">
        <v>79</v>
      </c>
    </row>
    <row r="1001" spans="1:65" s="2" customFormat="1" ht="24.2" customHeight="1">
      <c r="A1001" s="33"/>
      <c r="B1001" s="34"/>
      <c r="C1001" s="180" t="s">
        <v>1881</v>
      </c>
      <c r="D1001" s="180" t="s">
        <v>140</v>
      </c>
      <c r="E1001" s="181" t="s">
        <v>1882</v>
      </c>
      <c r="F1001" s="182" t="s">
        <v>1883</v>
      </c>
      <c r="G1001" s="183" t="s">
        <v>143</v>
      </c>
      <c r="H1001" s="184">
        <v>1</v>
      </c>
      <c r="I1001" s="185"/>
      <c r="J1001" s="186"/>
      <c r="K1001" s="187">
        <f>ROUND(P1001*H1001,2)</f>
        <v>0</v>
      </c>
      <c r="L1001" s="182" t="s">
        <v>144</v>
      </c>
      <c r="M1001" s="188"/>
      <c r="N1001" s="189" t="s">
        <v>1</v>
      </c>
      <c r="O1001" s="190" t="s">
        <v>42</v>
      </c>
      <c r="P1001" s="191">
        <f>I1001+J1001</f>
        <v>0</v>
      </c>
      <c r="Q1001" s="191">
        <f>ROUND(I1001*H1001,2)</f>
        <v>0</v>
      </c>
      <c r="R1001" s="191">
        <f>ROUND(J1001*H1001,2)</f>
        <v>0</v>
      </c>
      <c r="S1001" s="70"/>
      <c r="T1001" s="192">
        <f>S1001*H1001</f>
        <v>0</v>
      </c>
      <c r="U1001" s="192">
        <v>0</v>
      </c>
      <c r="V1001" s="192">
        <f>U1001*H1001</f>
        <v>0</v>
      </c>
      <c r="W1001" s="192">
        <v>0</v>
      </c>
      <c r="X1001" s="192">
        <f>W1001*H1001</f>
        <v>0</v>
      </c>
      <c r="Y1001" s="193" t="s">
        <v>1</v>
      </c>
      <c r="Z1001" s="33"/>
      <c r="AA1001" s="33"/>
      <c r="AB1001" s="33"/>
      <c r="AC1001" s="33"/>
      <c r="AD1001" s="33"/>
      <c r="AE1001" s="33"/>
      <c r="AR1001" s="194" t="s">
        <v>152</v>
      </c>
      <c r="AT1001" s="194" t="s">
        <v>140</v>
      </c>
      <c r="AU1001" s="194" t="s">
        <v>79</v>
      </c>
      <c r="AY1001" s="14" t="s">
        <v>146</v>
      </c>
      <c r="BE1001" s="114">
        <f>IF(O1001="základní",K1001,0)</f>
        <v>0</v>
      </c>
      <c r="BF1001" s="114">
        <f>IF(O1001="snížená",K1001,0)</f>
        <v>0</v>
      </c>
      <c r="BG1001" s="114">
        <f>IF(O1001="zákl. přenesená",K1001,0)</f>
        <v>0</v>
      </c>
      <c r="BH1001" s="114">
        <f>IF(O1001="sníž. přenesená",K1001,0)</f>
        <v>0</v>
      </c>
      <c r="BI1001" s="114">
        <f>IF(O1001="nulová",K1001,0)</f>
        <v>0</v>
      </c>
      <c r="BJ1001" s="14" t="s">
        <v>87</v>
      </c>
      <c r="BK1001" s="114">
        <f>ROUND(P1001*H1001,2)</f>
        <v>0</v>
      </c>
      <c r="BL1001" s="14" t="s">
        <v>152</v>
      </c>
      <c r="BM1001" s="194" t="s">
        <v>1884</v>
      </c>
    </row>
    <row r="1002" spans="1:65" s="2" customFormat="1" ht="11.25">
      <c r="A1002" s="33"/>
      <c r="B1002" s="34"/>
      <c r="C1002" s="35"/>
      <c r="D1002" s="195" t="s">
        <v>149</v>
      </c>
      <c r="E1002" s="35"/>
      <c r="F1002" s="196" t="s">
        <v>1883</v>
      </c>
      <c r="G1002" s="35"/>
      <c r="H1002" s="35"/>
      <c r="I1002" s="166"/>
      <c r="J1002" s="166"/>
      <c r="K1002" s="35"/>
      <c r="L1002" s="35"/>
      <c r="M1002" s="36"/>
      <c r="N1002" s="197"/>
      <c r="O1002" s="198"/>
      <c r="P1002" s="70"/>
      <c r="Q1002" s="70"/>
      <c r="R1002" s="70"/>
      <c r="S1002" s="70"/>
      <c r="T1002" s="70"/>
      <c r="U1002" s="70"/>
      <c r="V1002" s="70"/>
      <c r="W1002" s="70"/>
      <c r="X1002" s="70"/>
      <c r="Y1002" s="71"/>
      <c r="Z1002" s="33"/>
      <c r="AA1002" s="33"/>
      <c r="AB1002" s="33"/>
      <c r="AC1002" s="33"/>
      <c r="AD1002" s="33"/>
      <c r="AE1002" s="33"/>
      <c r="AT1002" s="14" t="s">
        <v>149</v>
      </c>
      <c r="AU1002" s="14" t="s">
        <v>79</v>
      </c>
    </row>
    <row r="1003" spans="1:65" s="2" customFormat="1" ht="24.2" customHeight="1">
      <c r="A1003" s="33"/>
      <c r="B1003" s="34"/>
      <c r="C1003" s="180" t="s">
        <v>1885</v>
      </c>
      <c r="D1003" s="180" t="s">
        <v>140</v>
      </c>
      <c r="E1003" s="181" t="s">
        <v>1886</v>
      </c>
      <c r="F1003" s="182" t="s">
        <v>1887</v>
      </c>
      <c r="G1003" s="183" t="s">
        <v>143</v>
      </c>
      <c r="H1003" s="184">
        <v>1</v>
      </c>
      <c r="I1003" s="185"/>
      <c r="J1003" s="186"/>
      <c r="K1003" s="187">
        <f>ROUND(P1003*H1003,2)</f>
        <v>0</v>
      </c>
      <c r="L1003" s="182" t="s">
        <v>144</v>
      </c>
      <c r="M1003" s="188"/>
      <c r="N1003" s="189" t="s">
        <v>1</v>
      </c>
      <c r="O1003" s="190" t="s">
        <v>42</v>
      </c>
      <c r="P1003" s="191">
        <f>I1003+J1003</f>
        <v>0</v>
      </c>
      <c r="Q1003" s="191">
        <f>ROUND(I1003*H1003,2)</f>
        <v>0</v>
      </c>
      <c r="R1003" s="191">
        <f>ROUND(J1003*H1003,2)</f>
        <v>0</v>
      </c>
      <c r="S1003" s="70"/>
      <c r="T1003" s="192">
        <f>S1003*H1003</f>
        <v>0</v>
      </c>
      <c r="U1003" s="192">
        <v>0</v>
      </c>
      <c r="V1003" s="192">
        <f>U1003*H1003</f>
        <v>0</v>
      </c>
      <c r="W1003" s="192">
        <v>0</v>
      </c>
      <c r="X1003" s="192">
        <f>W1003*H1003</f>
        <v>0</v>
      </c>
      <c r="Y1003" s="193" t="s">
        <v>1</v>
      </c>
      <c r="Z1003" s="33"/>
      <c r="AA1003" s="33"/>
      <c r="AB1003" s="33"/>
      <c r="AC1003" s="33"/>
      <c r="AD1003" s="33"/>
      <c r="AE1003" s="33"/>
      <c r="AR1003" s="194" t="s">
        <v>152</v>
      </c>
      <c r="AT1003" s="194" t="s">
        <v>140</v>
      </c>
      <c r="AU1003" s="194" t="s">
        <v>79</v>
      </c>
      <c r="AY1003" s="14" t="s">
        <v>146</v>
      </c>
      <c r="BE1003" s="114">
        <f>IF(O1003="základní",K1003,0)</f>
        <v>0</v>
      </c>
      <c r="BF1003" s="114">
        <f>IF(O1003="snížená",K1003,0)</f>
        <v>0</v>
      </c>
      <c r="BG1003" s="114">
        <f>IF(O1003="zákl. přenesená",K1003,0)</f>
        <v>0</v>
      </c>
      <c r="BH1003" s="114">
        <f>IF(O1003="sníž. přenesená",K1003,0)</f>
        <v>0</v>
      </c>
      <c r="BI1003" s="114">
        <f>IF(O1003="nulová",K1003,0)</f>
        <v>0</v>
      </c>
      <c r="BJ1003" s="14" t="s">
        <v>87</v>
      </c>
      <c r="BK1003" s="114">
        <f>ROUND(P1003*H1003,2)</f>
        <v>0</v>
      </c>
      <c r="BL1003" s="14" t="s">
        <v>152</v>
      </c>
      <c r="BM1003" s="194" t="s">
        <v>1888</v>
      </c>
    </row>
    <row r="1004" spans="1:65" s="2" customFormat="1" ht="11.25">
      <c r="A1004" s="33"/>
      <c r="B1004" s="34"/>
      <c r="C1004" s="35"/>
      <c r="D1004" s="195" t="s">
        <v>149</v>
      </c>
      <c r="E1004" s="35"/>
      <c r="F1004" s="196" t="s">
        <v>1887</v>
      </c>
      <c r="G1004" s="35"/>
      <c r="H1004" s="35"/>
      <c r="I1004" s="166"/>
      <c r="J1004" s="166"/>
      <c r="K1004" s="35"/>
      <c r="L1004" s="35"/>
      <c r="M1004" s="36"/>
      <c r="N1004" s="197"/>
      <c r="O1004" s="198"/>
      <c r="P1004" s="70"/>
      <c r="Q1004" s="70"/>
      <c r="R1004" s="70"/>
      <c r="S1004" s="70"/>
      <c r="T1004" s="70"/>
      <c r="U1004" s="70"/>
      <c r="V1004" s="70"/>
      <c r="W1004" s="70"/>
      <c r="X1004" s="70"/>
      <c r="Y1004" s="71"/>
      <c r="Z1004" s="33"/>
      <c r="AA1004" s="33"/>
      <c r="AB1004" s="33"/>
      <c r="AC1004" s="33"/>
      <c r="AD1004" s="33"/>
      <c r="AE1004" s="33"/>
      <c r="AT1004" s="14" t="s">
        <v>149</v>
      </c>
      <c r="AU1004" s="14" t="s">
        <v>79</v>
      </c>
    </row>
    <row r="1005" spans="1:65" s="2" customFormat="1" ht="24.2" customHeight="1">
      <c r="A1005" s="33"/>
      <c r="B1005" s="34"/>
      <c r="C1005" s="180" t="s">
        <v>1889</v>
      </c>
      <c r="D1005" s="180" t="s">
        <v>140</v>
      </c>
      <c r="E1005" s="181" t="s">
        <v>1890</v>
      </c>
      <c r="F1005" s="182" t="s">
        <v>1891</v>
      </c>
      <c r="G1005" s="183" t="s">
        <v>143</v>
      </c>
      <c r="H1005" s="184">
        <v>1</v>
      </c>
      <c r="I1005" s="185"/>
      <c r="J1005" s="186"/>
      <c r="K1005" s="187">
        <f>ROUND(P1005*H1005,2)</f>
        <v>0</v>
      </c>
      <c r="L1005" s="182" t="s">
        <v>144</v>
      </c>
      <c r="M1005" s="188"/>
      <c r="N1005" s="189" t="s">
        <v>1</v>
      </c>
      <c r="O1005" s="190" t="s">
        <v>42</v>
      </c>
      <c r="P1005" s="191">
        <f>I1005+J1005</f>
        <v>0</v>
      </c>
      <c r="Q1005" s="191">
        <f>ROUND(I1005*H1005,2)</f>
        <v>0</v>
      </c>
      <c r="R1005" s="191">
        <f>ROUND(J1005*H1005,2)</f>
        <v>0</v>
      </c>
      <c r="S1005" s="70"/>
      <c r="T1005" s="192">
        <f>S1005*H1005</f>
        <v>0</v>
      </c>
      <c r="U1005" s="192">
        <v>0</v>
      </c>
      <c r="V1005" s="192">
        <f>U1005*H1005</f>
        <v>0</v>
      </c>
      <c r="W1005" s="192">
        <v>0</v>
      </c>
      <c r="X1005" s="192">
        <f>W1005*H1005</f>
        <v>0</v>
      </c>
      <c r="Y1005" s="193" t="s">
        <v>1</v>
      </c>
      <c r="Z1005" s="33"/>
      <c r="AA1005" s="33"/>
      <c r="AB1005" s="33"/>
      <c r="AC1005" s="33"/>
      <c r="AD1005" s="33"/>
      <c r="AE1005" s="33"/>
      <c r="AR1005" s="194" t="s">
        <v>152</v>
      </c>
      <c r="AT1005" s="194" t="s">
        <v>140</v>
      </c>
      <c r="AU1005" s="194" t="s">
        <v>79</v>
      </c>
      <c r="AY1005" s="14" t="s">
        <v>146</v>
      </c>
      <c r="BE1005" s="114">
        <f>IF(O1005="základní",K1005,0)</f>
        <v>0</v>
      </c>
      <c r="BF1005" s="114">
        <f>IF(O1005="snížená",K1005,0)</f>
        <v>0</v>
      </c>
      <c r="BG1005" s="114">
        <f>IF(O1005="zákl. přenesená",K1005,0)</f>
        <v>0</v>
      </c>
      <c r="BH1005" s="114">
        <f>IF(O1005="sníž. přenesená",K1005,0)</f>
        <v>0</v>
      </c>
      <c r="BI1005" s="114">
        <f>IF(O1005="nulová",K1005,0)</f>
        <v>0</v>
      </c>
      <c r="BJ1005" s="14" t="s">
        <v>87</v>
      </c>
      <c r="BK1005" s="114">
        <f>ROUND(P1005*H1005,2)</f>
        <v>0</v>
      </c>
      <c r="BL1005" s="14" t="s">
        <v>152</v>
      </c>
      <c r="BM1005" s="194" t="s">
        <v>1892</v>
      </c>
    </row>
    <row r="1006" spans="1:65" s="2" customFormat="1" ht="11.25">
      <c r="A1006" s="33"/>
      <c r="B1006" s="34"/>
      <c r="C1006" s="35"/>
      <c r="D1006" s="195" t="s">
        <v>149</v>
      </c>
      <c r="E1006" s="35"/>
      <c r="F1006" s="196" t="s">
        <v>1891</v>
      </c>
      <c r="G1006" s="35"/>
      <c r="H1006" s="35"/>
      <c r="I1006" s="166"/>
      <c r="J1006" s="166"/>
      <c r="K1006" s="35"/>
      <c r="L1006" s="35"/>
      <c r="M1006" s="36"/>
      <c r="N1006" s="197"/>
      <c r="O1006" s="198"/>
      <c r="P1006" s="70"/>
      <c r="Q1006" s="70"/>
      <c r="R1006" s="70"/>
      <c r="S1006" s="70"/>
      <c r="T1006" s="70"/>
      <c r="U1006" s="70"/>
      <c r="V1006" s="70"/>
      <c r="W1006" s="70"/>
      <c r="X1006" s="70"/>
      <c r="Y1006" s="71"/>
      <c r="Z1006" s="33"/>
      <c r="AA1006" s="33"/>
      <c r="AB1006" s="33"/>
      <c r="AC1006" s="33"/>
      <c r="AD1006" s="33"/>
      <c r="AE1006" s="33"/>
      <c r="AT1006" s="14" t="s">
        <v>149</v>
      </c>
      <c r="AU1006" s="14" t="s">
        <v>79</v>
      </c>
    </row>
    <row r="1007" spans="1:65" s="2" customFormat="1" ht="24.2" customHeight="1">
      <c r="A1007" s="33"/>
      <c r="B1007" s="34"/>
      <c r="C1007" s="180" t="s">
        <v>1893</v>
      </c>
      <c r="D1007" s="180" t="s">
        <v>140</v>
      </c>
      <c r="E1007" s="181" t="s">
        <v>1894</v>
      </c>
      <c r="F1007" s="182" t="s">
        <v>1895</v>
      </c>
      <c r="G1007" s="183" t="s">
        <v>143</v>
      </c>
      <c r="H1007" s="184">
        <v>1</v>
      </c>
      <c r="I1007" s="185"/>
      <c r="J1007" s="186"/>
      <c r="K1007" s="187">
        <f>ROUND(P1007*H1007,2)</f>
        <v>0</v>
      </c>
      <c r="L1007" s="182" t="s">
        <v>144</v>
      </c>
      <c r="M1007" s="188"/>
      <c r="N1007" s="189" t="s">
        <v>1</v>
      </c>
      <c r="O1007" s="190" t="s">
        <v>42</v>
      </c>
      <c r="P1007" s="191">
        <f>I1007+J1007</f>
        <v>0</v>
      </c>
      <c r="Q1007" s="191">
        <f>ROUND(I1007*H1007,2)</f>
        <v>0</v>
      </c>
      <c r="R1007" s="191">
        <f>ROUND(J1007*H1007,2)</f>
        <v>0</v>
      </c>
      <c r="S1007" s="70"/>
      <c r="T1007" s="192">
        <f>S1007*H1007</f>
        <v>0</v>
      </c>
      <c r="U1007" s="192">
        <v>0</v>
      </c>
      <c r="V1007" s="192">
        <f>U1007*H1007</f>
        <v>0</v>
      </c>
      <c r="W1007" s="192">
        <v>0</v>
      </c>
      <c r="X1007" s="192">
        <f>W1007*H1007</f>
        <v>0</v>
      </c>
      <c r="Y1007" s="193" t="s">
        <v>1</v>
      </c>
      <c r="Z1007" s="33"/>
      <c r="AA1007" s="33"/>
      <c r="AB1007" s="33"/>
      <c r="AC1007" s="33"/>
      <c r="AD1007" s="33"/>
      <c r="AE1007" s="33"/>
      <c r="AR1007" s="194" t="s">
        <v>152</v>
      </c>
      <c r="AT1007" s="194" t="s">
        <v>140</v>
      </c>
      <c r="AU1007" s="194" t="s">
        <v>79</v>
      </c>
      <c r="AY1007" s="14" t="s">
        <v>146</v>
      </c>
      <c r="BE1007" s="114">
        <f>IF(O1007="základní",K1007,0)</f>
        <v>0</v>
      </c>
      <c r="BF1007" s="114">
        <f>IF(O1007="snížená",K1007,0)</f>
        <v>0</v>
      </c>
      <c r="BG1007" s="114">
        <f>IF(O1007="zákl. přenesená",K1007,0)</f>
        <v>0</v>
      </c>
      <c r="BH1007" s="114">
        <f>IF(O1007="sníž. přenesená",K1007,0)</f>
        <v>0</v>
      </c>
      <c r="BI1007" s="114">
        <f>IF(O1007="nulová",K1007,0)</f>
        <v>0</v>
      </c>
      <c r="BJ1007" s="14" t="s">
        <v>87</v>
      </c>
      <c r="BK1007" s="114">
        <f>ROUND(P1007*H1007,2)</f>
        <v>0</v>
      </c>
      <c r="BL1007" s="14" t="s">
        <v>152</v>
      </c>
      <c r="BM1007" s="194" t="s">
        <v>1896</v>
      </c>
    </row>
    <row r="1008" spans="1:65" s="2" customFormat="1" ht="11.25">
      <c r="A1008" s="33"/>
      <c r="B1008" s="34"/>
      <c r="C1008" s="35"/>
      <c r="D1008" s="195" t="s">
        <v>149</v>
      </c>
      <c r="E1008" s="35"/>
      <c r="F1008" s="196" t="s">
        <v>1895</v>
      </c>
      <c r="G1008" s="35"/>
      <c r="H1008" s="35"/>
      <c r="I1008" s="166"/>
      <c r="J1008" s="166"/>
      <c r="K1008" s="35"/>
      <c r="L1008" s="35"/>
      <c r="M1008" s="36"/>
      <c r="N1008" s="197"/>
      <c r="O1008" s="198"/>
      <c r="P1008" s="70"/>
      <c r="Q1008" s="70"/>
      <c r="R1008" s="70"/>
      <c r="S1008" s="70"/>
      <c r="T1008" s="70"/>
      <c r="U1008" s="70"/>
      <c r="V1008" s="70"/>
      <c r="W1008" s="70"/>
      <c r="X1008" s="70"/>
      <c r="Y1008" s="71"/>
      <c r="Z1008" s="33"/>
      <c r="AA1008" s="33"/>
      <c r="AB1008" s="33"/>
      <c r="AC1008" s="33"/>
      <c r="AD1008" s="33"/>
      <c r="AE1008" s="33"/>
      <c r="AT1008" s="14" t="s">
        <v>149</v>
      </c>
      <c r="AU1008" s="14" t="s">
        <v>79</v>
      </c>
    </row>
    <row r="1009" spans="1:65" s="2" customFormat="1" ht="24.2" customHeight="1">
      <c r="A1009" s="33"/>
      <c r="B1009" s="34"/>
      <c r="C1009" s="180" t="s">
        <v>1897</v>
      </c>
      <c r="D1009" s="180" t="s">
        <v>140</v>
      </c>
      <c r="E1009" s="181" t="s">
        <v>1898</v>
      </c>
      <c r="F1009" s="182" t="s">
        <v>1899</v>
      </c>
      <c r="G1009" s="183" t="s">
        <v>143</v>
      </c>
      <c r="H1009" s="184">
        <v>1</v>
      </c>
      <c r="I1009" s="185"/>
      <c r="J1009" s="186"/>
      <c r="K1009" s="187">
        <f>ROUND(P1009*H1009,2)</f>
        <v>0</v>
      </c>
      <c r="L1009" s="182" t="s">
        <v>144</v>
      </c>
      <c r="M1009" s="188"/>
      <c r="N1009" s="189" t="s">
        <v>1</v>
      </c>
      <c r="O1009" s="190" t="s">
        <v>42</v>
      </c>
      <c r="P1009" s="191">
        <f>I1009+J1009</f>
        <v>0</v>
      </c>
      <c r="Q1009" s="191">
        <f>ROUND(I1009*H1009,2)</f>
        <v>0</v>
      </c>
      <c r="R1009" s="191">
        <f>ROUND(J1009*H1009,2)</f>
        <v>0</v>
      </c>
      <c r="S1009" s="70"/>
      <c r="T1009" s="192">
        <f>S1009*H1009</f>
        <v>0</v>
      </c>
      <c r="U1009" s="192">
        <v>0</v>
      </c>
      <c r="V1009" s="192">
        <f>U1009*H1009</f>
        <v>0</v>
      </c>
      <c r="W1009" s="192">
        <v>0</v>
      </c>
      <c r="X1009" s="192">
        <f>W1009*H1009</f>
        <v>0</v>
      </c>
      <c r="Y1009" s="193" t="s">
        <v>1</v>
      </c>
      <c r="Z1009" s="33"/>
      <c r="AA1009" s="33"/>
      <c r="AB1009" s="33"/>
      <c r="AC1009" s="33"/>
      <c r="AD1009" s="33"/>
      <c r="AE1009" s="33"/>
      <c r="AR1009" s="194" t="s">
        <v>152</v>
      </c>
      <c r="AT1009" s="194" t="s">
        <v>140</v>
      </c>
      <c r="AU1009" s="194" t="s">
        <v>79</v>
      </c>
      <c r="AY1009" s="14" t="s">
        <v>146</v>
      </c>
      <c r="BE1009" s="114">
        <f>IF(O1009="základní",K1009,0)</f>
        <v>0</v>
      </c>
      <c r="BF1009" s="114">
        <f>IF(O1009="snížená",K1009,0)</f>
        <v>0</v>
      </c>
      <c r="BG1009" s="114">
        <f>IF(O1009="zákl. přenesená",K1009,0)</f>
        <v>0</v>
      </c>
      <c r="BH1009" s="114">
        <f>IF(O1009="sníž. přenesená",K1009,0)</f>
        <v>0</v>
      </c>
      <c r="BI1009" s="114">
        <f>IF(O1009="nulová",K1009,0)</f>
        <v>0</v>
      </c>
      <c r="BJ1009" s="14" t="s">
        <v>87</v>
      </c>
      <c r="BK1009" s="114">
        <f>ROUND(P1009*H1009,2)</f>
        <v>0</v>
      </c>
      <c r="BL1009" s="14" t="s">
        <v>152</v>
      </c>
      <c r="BM1009" s="194" t="s">
        <v>1900</v>
      </c>
    </row>
    <row r="1010" spans="1:65" s="2" customFormat="1" ht="11.25">
      <c r="A1010" s="33"/>
      <c r="B1010" s="34"/>
      <c r="C1010" s="35"/>
      <c r="D1010" s="195" t="s">
        <v>149</v>
      </c>
      <c r="E1010" s="35"/>
      <c r="F1010" s="196" t="s">
        <v>1899</v>
      </c>
      <c r="G1010" s="35"/>
      <c r="H1010" s="35"/>
      <c r="I1010" s="166"/>
      <c r="J1010" s="166"/>
      <c r="K1010" s="35"/>
      <c r="L1010" s="35"/>
      <c r="M1010" s="36"/>
      <c r="N1010" s="197"/>
      <c r="O1010" s="198"/>
      <c r="P1010" s="70"/>
      <c r="Q1010" s="70"/>
      <c r="R1010" s="70"/>
      <c r="S1010" s="70"/>
      <c r="T1010" s="70"/>
      <c r="U1010" s="70"/>
      <c r="V1010" s="70"/>
      <c r="W1010" s="70"/>
      <c r="X1010" s="70"/>
      <c r="Y1010" s="71"/>
      <c r="Z1010" s="33"/>
      <c r="AA1010" s="33"/>
      <c r="AB1010" s="33"/>
      <c r="AC1010" s="33"/>
      <c r="AD1010" s="33"/>
      <c r="AE1010" s="33"/>
      <c r="AT1010" s="14" t="s">
        <v>149</v>
      </c>
      <c r="AU1010" s="14" t="s">
        <v>79</v>
      </c>
    </row>
    <row r="1011" spans="1:65" s="2" customFormat="1" ht="24.2" customHeight="1">
      <c r="A1011" s="33"/>
      <c r="B1011" s="34"/>
      <c r="C1011" s="180" t="s">
        <v>1901</v>
      </c>
      <c r="D1011" s="180" t="s">
        <v>140</v>
      </c>
      <c r="E1011" s="181" t="s">
        <v>1902</v>
      </c>
      <c r="F1011" s="182" t="s">
        <v>1903</v>
      </c>
      <c r="G1011" s="183" t="s">
        <v>143</v>
      </c>
      <c r="H1011" s="184">
        <v>1</v>
      </c>
      <c r="I1011" s="185"/>
      <c r="J1011" s="186"/>
      <c r="K1011" s="187">
        <f>ROUND(P1011*H1011,2)</f>
        <v>0</v>
      </c>
      <c r="L1011" s="182" t="s">
        <v>144</v>
      </c>
      <c r="M1011" s="188"/>
      <c r="N1011" s="189" t="s">
        <v>1</v>
      </c>
      <c r="O1011" s="190" t="s">
        <v>42</v>
      </c>
      <c r="P1011" s="191">
        <f>I1011+J1011</f>
        <v>0</v>
      </c>
      <c r="Q1011" s="191">
        <f>ROUND(I1011*H1011,2)</f>
        <v>0</v>
      </c>
      <c r="R1011" s="191">
        <f>ROUND(J1011*H1011,2)</f>
        <v>0</v>
      </c>
      <c r="S1011" s="70"/>
      <c r="T1011" s="192">
        <f>S1011*H1011</f>
        <v>0</v>
      </c>
      <c r="U1011" s="192">
        <v>0</v>
      </c>
      <c r="V1011" s="192">
        <f>U1011*H1011</f>
        <v>0</v>
      </c>
      <c r="W1011" s="192">
        <v>0</v>
      </c>
      <c r="X1011" s="192">
        <f>W1011*H1011</f>
        <v>0</v>
      </c>
      <c r="Y1011" s="193" t="s">
        <v>1</v>
      </c>
      <c r="Z1011" s="33"/>
      <c r="AA1011" s="33"/>
      <c r="AB1011" s="33"/>
      <c r="AC1011" s="33"/>
      <c r="AD1011" s="33"/>
      <c r="AE1011" s="33"/>
      <c r="AR1011" s="194" t="s">
        <v>152</v>
      </c>
      <c r="AT1011" s="194" t="s">
        <v>140</v>
      </c>
      <c r="AU1011" s="194" t="s">
        <v>79</v>
      </c>
      <c r="AY1011" s="14" t="s">
        <v>146</v>
      </c>
      <c r="BE1011" s="114">
        <f>IF(O1011="základní",K1011,0)</f>
        <v>0</v>
      </c>
      <c r="BF1011" s="114">
        <f>IF(O1011="snížená",K1011,0)</f>
        <v>0</v>
      </c>
      <c r="BG1011" s="114">
        <f>IF(O1011="zákl. přenesená",K1011,0)</f>
        <v>0</v>
      </c>
      <c r="BH1011" s="114">
        <f>IF(O1011="sníž. přenesená",K1011,0)</f>
        <v>0</v>
      </c>
      <c r="BI1011" s="114">
        <f>IF(O1011="nulová",K1011,0)</f>
        <v>0</v>
      </c>
      <c r="BJ1011" s="14" t="s">
        <v>87</v>
      </c>
      <c r="BK1011" s="114">
        <f>ROUND(P1011*H1011,2)</f>
        <v>0</v>
      </c>
      <c r="BL1011" s="14" t="s">
        <v>152</v>
      </c>
      <c r="BM1011" s="194" t="s">
        <v>1904</v>
      </c>
    </row>
    <row r="1012" spans="1:65" s="2" customFormat="1" ht="11.25">
      <c r="A1012" s="33"/>
      <c r="B1012" s="34"/>
      <c r="C1012" s="35"/>
      <c r="D1012" s="195" t="s">
        <v>149</v>
      </c>
      <c r="E1012" s="35"/>
      <c r="F1012" s="196" t="s">
        <v>1903</v>
      </c>
      <c r="G1012" s="35"/>
      <c r="H1012" s="35"/>
      <c r="I1012" s="166"/>
      <c r="J1012" s="166"/>
      <c r="K1012" s="35"/>
      <c r="L1012" s="35"/>
      <c r="M1012" s="36"/>
      <c r="N1012" s="197"/>
      <c r="O1012" s="198"/>
      <c r="P1012" s="70"/>
      <c r="Q1012" s="70"/>
      <c r="R1012" s="70"/>
      <c r="S1012" s="70"/>
      <c r="T1012" s="70"/>
      <c r="U1012" s="70"/>
      <c r="V1012" s="70"/>
      <c r="W1012" s="70"/>
      <c r="X1012" s="70"/>
      <c r="Y1012" s="71"/>
      <c r="Z1012" s="33"/>
      <c r="AA1012" s="33"/>
      <c r="AB1012" s="33"/>
      <c r="AC1012" s="33"/>
      <c r="AD1012" s="33"/>
      <c r="AE1012" s="33"/>
      <c r="AT1012" s="14" t="s">
        <v>149</v>
      </c>
      <c r="AU1012" s="14" t="s">
        <v>79</v>
      </c>
    </row>
    <row r="1013" spans="1:65" s="2" customFormat="1" ht="24.2" customHeight="1">
      <c r="A1013" s="33"/>
      <c r="B1013" s="34"/>
      <c r="C1013" s="180" t="s">
        <v>1905</v>
      </c>
      <c r="D1013" s="180" t="s">
        <v>140</v>
      </c>
      <c r="E1013" s="181" t="s">
        <v>1906</v>
      </c>
      <c r="F1013" s="182" t="s">
        <v>1907</v>
      </c>
      <c r="G1013" s="183" t="s">
        <v>143</v>
      </c>
      <c r="H1013" s="184">
        <v>1</v>
      </c>
      <c r="I1013" s="185"/>
      <c r="J1013" s="186"/>
      <c r="K1013" s="187">
        <f>ROUND(P1013*H1013,2)</f>
        <v>0</v>
      </c>
      <c r="L1013" s="182" t="s">
        <v>144</v>
      </c>
      <c r="M1013" s="188"/>
      <c r="N1013" s="189" t="s">
        <v>1</v>
      </c>
      <c r="O1013" s="190" t="s">
        <v>42</v>
      </c>
      <c r="P1013" s="191">
        <f>I1013+J1013</f>
        <v>0</v>
      </c>
      <c r="Q1013" s="191">
        <f>ROUND(I1013*H1013,2)</f>
        <v>0</v>
      </c>
      <c r="R1013" s="191">
        <f>ROUND(J1013*H1013,2)</f>
        <v>0</v>
      </c>
      <c r="S1013" s="70"/>
      <c r="T1013" s="192">
        <f>S1013*H1013</f>
        <v>0</v>
      </c>
      <c r="U1013" s="192">
        <v>0</v>
      </c>
      <c r="V1013" s="192">
        <f>U1013*H1013</f>
        <v>0</v>
      </c>
      <c r="W1013" s="192">
        <v>0</v>
      </c>
      <c r="X1013" s="192">
        <f>W1013*H1013</f>
        <v>0</v>
      </c>
      <c r="Y1013" s="193" t="s">
        <v>1</v>
      </c>
      <c r="Z1013" s="33"/>
      <c r="AA1013" s="33"/>
      <c r="AB1013" s="33"/>
      <c r="AC1013" s="33"/>
      <c r="AD1013" s="33"/>
      <c r="AE1013" s="33"/>
      <c r="AR1013" s="194" t="s">
        <v>152</v>
      </c>
      <c r="AT1013" s="194" t="s">
        <v>140</v>
      </c>
      <c r="AU1013" s="194" t="s">
        <v>79</v>
      </c>
      <c r="AY1013" s="14" t="s">
        <v>146</v>
      </c>
      <c r="BE1013" s="114">
        <f>IF(O1013="základní",K1013,0)</f>
        <v>0</v>
      </c>
      <c r="BF1013" s="114">
        <f>IF(O1013="snížená",K1013,0)</f>
        <v>0</v>
      </c>
      <c r="BG1013" s="114">
        <f>IF(O1013="zákl. přenesená",K1013,0)</f>
        <v>0</v>
      </c>
      <c r="BH1013" s="114">
        <f>IF(O1013="sníž. přenesená",K1013,0)</f>
        <v>0</v>
      </c>
      <c r="BI1013" s="114">
        <f>IF(O1013="nulová",K1013,0)</f>
        <v>0</v>
      </c>
      <c r="BJ1013" s="14" t="s">
        <v>87</v>
      </c>
      <c r="BK1013" s="114">
        <f>ROUND(P1013*H1013,2)</f>
        <v>0</v>
      </c>
      <c r="BL1013" s="14" t="s">
        <v>152</v>
      </c>
      <c r="BM1013" s="194" t="s">
        <v>1908</v>
      </c>
    </row>
    <row r="1014" spans="1:65" s="2" customFormat="1" ht="11.25">
      <c r="A1014" s="33"/>
      <c r="B1014" s="34"/>
      <c r="C1014" s="35"/>
      <c r="D1014" s="195" t="s">
        <v>149</v>
      </c>
      <c r="E1014" s="35"/>
      <c r="F1014" s="196" t="s">
        <v>1907</v>
      </c>
      <c r="G1014" s="35"/>
      <c r="H1014" s="35"/>
      <c r="I1014" s="166"/>
      <c r="J1014" s="166"/>
      <c r="K1014" s="35"/>
      <c r="L1014" s="35"/>
      <c r="M1014" s="36"/>
      <c r="N1014" s="197"/>
      <c r="O1014" s="198"/>
      <c r="P1014" s="70"/>
      <c r="Q1014" s="70"/>
      <c r="R1014" s="70"/>
      <c r="S1014" s="70"/>
      <c r="T1014" s="70"/>
      <c r="U1014" s="70"/>
      <c r="V1014" s="70"/>
      <c r="W1014" s="70"/>
      <c r="X1014" s="70"/>
      <c r="Y1014" s="71"/>
      <c r="Z1014" s="33"/>
      <c r="AA1014" s="33"/>
      <c r="AB1014" s="33"/>
      <c r="AC1014" s="33"/>
      <c r="AD1014" s="33"/>
      <c r="AE1014" s="33"/>
      <c r="AT1014" s="14" t="s">
        <v>149</v>
      </c>
      <c r="AU1014" s="14" t="s">
        <v>79</v>
      </c>
    </row>
    <row r="1015" spans="1:65" s="2" customFormat="1" ht="24.2" customHeight="1">
      <c r="A1015" s="33"/>
      <c r="B1015" s="34"/>
      <c r="C1015" s="180" t="s">
        <v>1909</v>
      </c>
      <c r="D1015" s="180" t="s">
        <v>140</v>
      </c>
      <c r="E1015" s="181" t="s">
        <v>1910</v>
      </c>
      <c r="F1015" s="182" t="s">
        <v>1911</v>
      </c>
      <c r="G1015" s="183" t="s">
        <v>143</v>
      </c>
      <c r="H1015" s="184">
        <v>1</v>
      </c>
      <c r="I1015" s="185"/>
      <c r="J1015" s="186"/>
      <c r="K1015" s="187">
        <f>ROUND(P1015*H1015,2)</f>
        <v>0</v>
      </c>
      <c r="L1015" s="182" t="s">
        <v>144</v>
      </c>
      <c r="M1015" s="188"/>
      <c r="N1015" s="189" t="s">
        <v>1</v>
      </c>
      <c r="O1015" s="190" t="s">
        <v>42</v>
      </c>
      <c r="P1015" s="191">
        <f>I1015+J1015</f>
        <v>0</v>
      </c>
      <c r="Q1015" s="191">
        <f>ROUND(I1015*H1015,2)</f>
        <v>0</v>
      </c>
      <c r="R1015" s="191">
        <f>ROUND(J1015*H1015,2)</f>
        <v>0</v>
      </c>
      <c r="S1015" s="70"/>
      <c r="T1015" s="192">
        <f>S1015*H1015</f>
        <v>0</v>
      </c>
      <c r="U1015" s="192">
        <v>0</v>
      </c>
      <c r="V1015" s="192">
        <f>U1015*H1015</f>
        <v>0</v>
      </c>
      <c r="W1015" s="192">
        <v>0</v>
      </c>
      <c r="X1015" s="192">
        <f>W1015*H1015</f>
        <v>0</v>
      </c>
      <c r="Y1015" s="193" t="s">
        <v>1</v>
      </c>
      <c r="Z1015" s="33"/>
      <c r="AA1015" s="33"/>
      <c r="AB1015" s="33"/>
      <c r="AC1015" s="33"/>
      <c r="AD1015" s="33"/>
      <c r="AE1015" s="33"/>
      <c r="AR1015" s="194" t="s">
        <v>152</v>
      </c>
      <c r="AT1015" s="194" t="s">
        <v>140</v>
      </c>
      <c r="AU1015" s="194" t="s">
        <v>79</v>
      </c>
      <c r="AY1015" s="14" t="s">
        <v>146</v>
      </c>
      <c r="BE1015" s="114">
        <f>IF(O1015="základní",K1015,0)</f>
        <v>0</v>
      </c>
      <c r="BF1015" s="114">
        <f>IF(O1015="snížená",K1015,0)</f>
        <v>0</v>
      </c>
      <c r="BG1015" s="114">
        <f>IF(O1015="zákl. přenesená",K1015,0)</f>
        <v>0</v>
      </c>
      <c r="BH1015" s="114">
        <f>IF(O1015="sníž. přenesená",K1015,0)</f>
        <v>0</v>
      </c>
      <c r="BI1015" s="114">
        <f>IF(O1015="nulová",K1015,0)</f>
        <v>0</v>
      </c>
      <c r="BJ1015" s="14" t="s">
        <v>87</v>
      </c>
      <c r="BK1015" s="114">
        <f>ROUND(P1015*H1015,2)</f>
        <v>0</v>
      </c>
      <c r="BL1015" s="14" t="s">
        <v>152</v>
      </c>
      <c r="BM1015" s="194" t="s">
        <v>1912</v>
      </c>
    </row>
    <row r="1016" spans="1:65" s="2" customFormat="1" ht="11.25">
      <c r="A1016" s="33"/>
      <c r="B1016" s="34"/>
      <c r="C1016" s="35"/>
      <c r="D1016" s="195" t="s">
        <v>149</v>
      </c>
      <c r="E1016" s="35"/>
      <c r="F1016" s="196" t="s">
        <v>1911</v>
      </c>
      <c r="G1016" s="35"/>
      <c r="H1016" s="35"/>
      <c r="I1016" s="166"/>
      <c r="J1016" s="166"/>
      <c r="K1016" s="35"/>
      <c r="L1016" s="35"/>
      <c r="M1016" s="36"/>
      <c r="N1016" s="197"/>
      <c r="O1016" s="198"/>
      <c r="P1016" s="70"/>
      <c r="Q1016" s="70"/>
      <c r="R1016" s="70"/>
      <c r="S1016" s="70"/>
      <c r="T1016" s="70"/>
      <c r="U1016" s="70"/>
      <c r="V1016" s="70"/>
      <c r="W1016" s="70"/>
      <c r="X1016" s="70"/>
      <c r="Y1016" s="71"/>
      <c r="Z1016" s="33"/>
      <c r="AA1016" s="33"/>
      <c r="AB1016" s="33"/>
      <c r="AC1016" s="33"/>
      <c r="AD1016" s="33"/>
      <c r="AE1016" s="33"/>
      <c r="AT1016" s="14" t="s">
        <v>149</v>
      </c>
      <c r="AU1016" s="14" t="s">
        <v>79</v>
      </c>
    </row>
    <row r="1017" spans="1:65" s="2" customFormat="1" ht="24.2" customHeight="1">
      <c r="A1017" s="33"/>
      <c r="B1017" s="34"/>
      <c r="C1017" s="180" t="s">
        <v>1913</v>
      </c>
      <c r="D1017" s="180" t="s">
        <v>140</v>
      </c>
      <c r="E1017" s="181" t="s">
        <v>1914</v>
      </c>
      <c r="F1017" s="182" t="s">
        <v>1915</v>
      </c>
      <c r="G1017" s="183" t="s">
        <v>143</v>
      </c>
      <c r="H1017" s="184">
        <v>1</v>
      </c>
      <c r="I1017" s="185"/>
      <c r="J1017" s="186"/>
      <c r="K1017" s="187">
        <f>ROUND(P1017*H1017,2)</f>
        <v>0</v>
      </c>
      <c r="L1017" s="182" t="s">
        <v>144</v>
      </c>
      <c r="M1017" s="188"/>
      <c r="N1017" s="189" t="s">
        <v>1</v>
      </c>
      <c r="O1017" s="190" t="s">
        <v>42</v>
      </c>
      <c r="P1017" s="191">
        <f>I1017+J1017</f>
        <v>0</v>
      </c>
      <c r="Q1017" s="191">
        <f>ROUND(I1017*H1017,2)</f>
        <v>0</v>
      </c>
      <c r="R1017" s="191">
        <f>ROUND(J1017*H1017,2)</f>
        <v>0</v>
      </c>
      <c r="S1017" s="70"/>
      <c r="T1017" s="192">
        <f>S1017*H1017</f>
        <v>0</v>
      </c>
      <c r="U1017" s="192">
        <v>0</v>
      </c>
      <c r="V1017" s="192">
        <f>U1017*H1017</f>
        <v>0</v>
      </c>
      <c r="W1017" s="192">
        <v>0</v>
      </c>
      <c r="X1017" s="192">
        <f>W1017*H1017</f>
        <v>0</v>
      </c>
      <c r="Y1017" s="193" t="s">
        <v>1</v>
      </c>
      <c r="Z1017" s="33"/>
      <c r="AA1017" s="33"/>
      <c r="AB1017" s="33"/>
      <c r="AC1017" s="33"/>
      <c r="AD1017" s="33"/>
      <c r="AE1017" s="33"/>
      <c r="AR1017" s="194" t="s">
        <v>152</v>
      </c>
      <c r="AT1017" s="194" t="s">
        <v>140</v>
      </c>
      <c r="AU1017" s="194" t="s">
        <v>79</v>
      </c>
      <c r="AY1017" s="14" t="s">
        <v>146</v>
      </c>
      <c r="BE1017" s="114">
        <f>IF(O1017="základní",K1017,0)</f>
        <v>0</v>
      </c>
      <c r="BF1017" s="114">
        <f>IF(O1017="snížená",K1017,0)</f>
        <v>0</v>
      </c>
      <c r="BG1017" s="114">
        <f>IF(O1017="zákl. přenesená",K1017,0)</f>
        <v>0</v>
      </c>
      <c r="BH1017" s="114">
        <f>IF(O1017="sníž. přenesená",K1017,0)</f>
        <v>0</v>
      </c>
      <c r="BI1017" s="114">
        <f>IF(O1017="nulová",K1017,0)</f>
        <v>0</v>
      </c>
      <c r="BJ1017" s="14" t="s">
        <v>87</v>
      </c>
      <c r="BK1017" s="114">
        <f>ROUND(P1017*H1017,2)</f>
        <v>0</v>
      </c>
      <c r="BL1017" s="14" t="s">
        <v>152</v>
      </c>
      <c r="BM1017" s="194" t="s">
        <v>1916</v>
      </c>
    </row>
    <row r="1018" spans="1:65" s="2" customFormat="1" ht="11.25">
      <c r="A1018" s="33"/>
      <c r="B1018" s="34"/>
      <c r="C1018" s="35"/>
      <c r="D1018" s="195" t="s">
        <v>149</v>
      </c>
      <c r="E1018" s="35"/>
      <c r="F1018" s="196" t="s">
        <v>1915</v>
      </c>
      <c r="G1018" s="35"/>
      <c r="H1018" s="35"/>
      <c r="I1018" s="166"/>
      <c r="J1018" s="166"/>
      <c r="K1018" s="35"/>
      <c r="L1018" s="35"/>
      <c r="M1018" s="36"/>
      <c r="N1018" s="197"/>
      <c r="O1018" s="198"/>
      <c r="P1018" s="70"/>
      <c r="Q1018" s="70"/>
      <c r="R1018" s="70"/>
      <c r="S1018" s="70"/>
      <c r="T1018" s="70"/>
      <c r="U1018" s="70"/>
      <c r="V1018" s="70"/>
      <c r="W1018" s="70"/>
      <c r="X1018" s="70"/>
      <c r="Y1018" s="71"/>
      <c r="Z1018" s="33"/>
      <c r="AA1018" s="33"/>
      <c r="AB1018" s="33"/>
      <c r="AC1018" s="33"/>
      <c r="AD1018" s="33"/>
      <c r="AE1018" s="33"/>
      <c r="AT1018" s="14" t="s">
        <v>149</v>
      </c>
      <c r="AU1018" s="14" t="s">
        <v>79</v>
      </c>
    </row>
    <row r="1019" spans="1:65" s="2" customFormat="1" ht="24.2" customHeight="1">
      <c r="A1019" s="33"/>
      <c r="B1019" s="34"/>
      <c r="C1019" s="180" t="s">
        <v>1917</v>
      </c>
      <c r="D1019" s="180" t="s">
        <v>140</v>
      </c>
      <c r="E1019" s="181" t="s">
        <v>1918</v>
      </c>
      <c r="F1019" s="182" t="s">
        <v>1919</v>
      </c>
      <c r="G1019" s="183" t="s">
        <v>143</v>
      </c>
      <c r="H1019" s="184">
        <v>1</v>
      </c>
      <c r="I1019" s="185"/>
      <c r="J1019" s="186"/>
      <c r="K1019" s="187">
        <f>ROUND(P1019*H1019,2)</f>
        <v>0</v>
      </c>
      <c r="L1019" s="182" t="s">
        <v>144</v>
      </c>
      <c r="M1019" s="188"/>
      <c r="N1019" s="189" t="s">
        <v>1</v>
      </c>
      <c r="O1019" s="190" t="s">
        <v>42</v>
      </c>
      <c r="P1019" s="191">
        <f>I1019+J1019</f>
        <v>0</v>
      </c>
      <c r="Q1019" s="191">
        <f>ROUND(I1019*H1019,2)</f>
        <v>0</v>
      </c>
      <c r="R1019" s="191">
        <f>ROUND(J1019*H1019,2)</f>
        <v>0</v>
      </c>
      <c r="S1019" s="70"/>
      <c r="T1019" s="192">
        <f>S1019*H1019</f>
        <v>0</v>
      </c>
      <c r="U1019" s="192">
        <v>0</v>
      </c>
      <c r="V1019" s="192">
        <f>U1019*H1019</f>
        <v>0</v>
      </c>
      <c r="W1019" s="192">
        <v>0</v>
      </c>
      <c r="X1019" s="192">
        <f>W1019*H1019</f>
        <v>0</v>
      </c>
      <c r="Y1019" s="193" t="s">
        <v>1</v>
      </c>
      <c r="Z1019" s="33"/>
      <c r="AA1019" s="33"/>
      <c r="AB1019" s="33"/>
      <c r="AC1019" s="33"/>
      <c r="AD1019" s="33"/>
      <c r="AE1019" s="33"/>
      <c r="AR1019" s="194" t="s">
        <v>152</v>
      </c>
      <c r="AT1019" s="194" t="s">
        <v>140</v>
      </c>
      <c r="AU1019" s="194" t="s">
        <v>79</v>
      </c>
      <c r="AY1019" s="14" t="s">
        <v>146</v>
      </c>
      <c r="BE1019" s="114">
        <f>IF(O1019="základní",K1019,0)</f>
        <v>0</v>
      </c>
      <c r="BF1019" s="114">
        <f>IF(O1019="snížená",K1019,0)</f>
        <v>0</v>
      </c>
      <c r="BG1019" s="114">
        <f>IF(O1019="zákl. přenesená",K1019,0)</f>
        <v>0</v>
      </c>
      <c r="BH1019" s="114">
        <f>IF(O1019="sníž. přenesená",K1019,0)</f>
        <v>0</v>
      </c>
      <c r="BI1019" s="114">
        <f>IF(O1019="nulová",K1019,0)</f>
        <v>0</v>
      </c>
      <c r="BJ1019" s="14" t="s">
        <v>87</v>
      </c>
      <c r="BK1019" s="114">
        <f>ROUND(P1019*H1019,2)</f>
        <v>0</v>
      </c>
      <c r="BL1019" s="14" t="s">
        <v>152</v>
      </c>
      <c r="BM1019" s="194" t="s">
        <v>1920</v>
      </c>
    </row>
    <row r="1020" spans="1:65" s="2" customFormat="1" ht="11.25">
      <c r="A1020" s="33"/>
      <c r="B1020" s="34"/>
      <c r="C1020" s="35"/>
      <c r="D1020" s="195" t="s">
        <v>149</v>
      </c>
      <c r="E1020" s="35"/>
      <c r="F1020" s="196" t="s">
        <v>1919</v>
      </c>
      <c r="G1020" s="35"/>
      <c r="H1020" s="35"/>
      <c r="I1020" s="166"/>
      <c r="J1020" s="166"/>
      <c r="K1020" s="35"/>
      <c r="L1020" s="35"/>
      <c r="M1020" s="36"/>
      <c r="N1020" s="197"/>
      <c r="O1020" s="198"/>
      <c r="P1020" s="70"/>
      <c r="Q1020" s="70"/>
      <c r="R1020" s="70"/>
      <c r="S1020" s="70"/>
      <c r="T1020" s="70"/>
      <c r="U1020" s="70"/>
      <c r="V1020" s="70"/>
      <c r="W1020" s="70"/>
      <c r="X1020" s="70"/>
      <c r="Y1020" s="71"/>
      <c r="Z1020" s="33"/>
      <c r="AA1020" s="33"/>
      <c r="AB1020" s="33"/>
      <c r="AC1020" s="33"/>
      <c r="AD1020" s="33"/>
      <c r="AE1020" s="33"/>
      <c r="AT1020" s="14" t="s">
        <v>149</v>
      </c>
      <c r="AU1020" s="14" t="s">
        <v>79</v>
      </c>
    </row>
    <row r="1021" spans="1:65" s="2" customFormat="1" ht="24.2" customHeight="1">
      <c r="A1021" s="33"/>
      <c r="B1021" s="34"/>
      <c r="C1021" s="180" t="s">
        <v>1921</v>
      </c>
      <c r="D1021" s="180" t="s">
        <v>140</v>
      </c>
      <c r="E1021" s="181" t="s">
        <v>1922</v>
      </c>
      <c r="F1021" s="182" t="s">
        <v>1923</v>
      </c>
      <c r="G1021" s="183" t="s">
        <v>143</v>
      </c>
      <c r="H1021" s="184">
        <v>1</v>
      </c>
      <c r="I1021" s="185"/>
      <c r="J1021" s="186"/>
      <c r="K1021" s="187">
        <f>ROUND(P1021*H1021,2)</f>
        <v>0</v>
      </c>
      <c r="L1021" s="182" t="s">
        <v>144</v>
      </c>
      <c r="M1021" s="188"/>
      <c r="N1021" s="189" t="s">
        <v>1</v>
      </c>
      <c r="O1021" s="190" t="s">
        <v>42</v>
      </c>
      <c r="P1021" s="191">
        <f>I1021+J1021</f>
        <v>0</v>
      </c>
      <c r="Q1021" s="191">
        <f>ROUND(I1021*H1021,2)</f>
        <v>0</v>
      </c>
      <c r="R1021" s="191">
        <f>ROUND(J1021*H1021,2)</f>
        <v>0</v>
      </c>
      <c r="S1021" s="70"/>
      <c r="T1021" s="192">
        <f>S1021*H1021</f>
        <v>0</v>
      </c>
      <c r="U1021" s="192">
        <v>0</v>
      </c>
      <c r="V1021" s="192">
        <f>U1021*H1021</f>
        <v>0</v>
      </c>
      <c r="W1021" s="192">
        <v>0</v>
      </c>
      <c r="X1021" s="192">
        <f>W1021*H1021</f>
        <v>0</v>
      </c>
      <c r="Y1021" s="193" t="s">
        <v>1</v>
      </c>
      <c r="Z1021" s="33"/>
      <c r="AA1021" s="33"/>
      <c r="AB1021" s="33"/>
      <c r="AC1021" s="33"/>
      <c r="AD1021" s="33"/>
      <c r="AE1021" s="33"/>
      <c r="AR1021" s="194" t="s">
        <v>152</v>
      </c>
      <c r="AT1021" s="194" t="s">
        <v>140</v>
      </c>
      <c r="AU1021" s="194" t="s">
        <v>79</v>
      </c>
      <c r="AY1021" s="14" t="s">
        <v>146</v>
      </c>
      <c r="BE1021" s="114">
        <f>IF(O1021="základní",K1021,0)</f>
        <v>0</v>
      </c>
      <c r="BF1021" s="114">
        <f>IF(O1021="snížená",K1021,0)</f>
        <v>0</v>
      </c>
      <c r="BG1021" s="114">
        <f>IF(O1021="zákl. přenesená",K1021,0)</f>
        <v>0</v>
      </c>
      <c r="BH1021" s="114">
        <f>IF(O1021="sníž. přenesená",K1021,0)</f>
        <v>0</v>
      </c>
      <c r="BI1021" s="114">
        <f>IF(O1021="nulová",K1021,0)</f>
        <v>0</v>
      </c>
      <c r="BJ1021" s="14" t="s">
        <v>87</v>
      </c>
      <c r="BK1021" s="114">
        <f>ROUND(P1021*H1021,2)</f>
        <v>0</v>
      </c>
      <c r="BL1021" s="14" t="s">
        <v>152</v>
      </c>
      <c r="BM1021" s="194" t="s">
        <v>1924</v>
      </c>
    </row>
    <row r="1022" spans="1:65" s="2" customFormat="1" ht="11.25">
      <c r="A1022" s="33"/>
      <c r="B1022" s="34"/>
      <c r="C1022" s="35"/>
      <c r="D1022" s="195" t="s">
        <v>149</v>
      </c>
      <c r="E1022" s="35"/>
      <c r="F1022" s="196" t="s">
        <v>1923</v>
      </c>
      <c r="G1022" s="35"/>
      <c r="H1022" s="35"/>
      <c r="I1022" s="166"/>
      <c r="J1022" s="166"/>
      <c r="K1022" s="35"/>
      <c r="L1022" s="35"/>
      <c r="M1022" s="36"/>
      <c r="N1022" s="197"/>
      <c r="O1022" s="198"/>
      <c r="P1022" s="70"/>
      <c r="Q1022" s="70"/>
      <c r="R1022" s="70"/>
      <c r="S1022" s="70"/>
      <c r="T1022" s="70"/>
      <c r="U1022" s="70"/>
      <c r="V1022" s="70"/>
      <c r="W1022" s="70"/>
      <c r="X1022" s="70"/>
      <c r="Y1022" s="71"/>
      <c r="Z1022" s="33"/>
      <c r="AA1022" s="33"/>
      <c r="AB1022" s="33"/>
      <c r="AC1022" s="33"/>
      <c r="AD1022" s="33"/>
      <c r="AE1022" s="33"/>
      <c r="AT1022" s="14" t="s">
        <v>149</v>
      </c>
      <c r="AU1022" s="14" t="s">
        <v>79</v>
      </c>
    </row>
    <row r="1023" spans="1:65" s="2" customFormat="1" ht="24.2" customHeight="1">
      <c r="A1023" s="33"/>
      <c r="B1023" s="34"/>
      <c r="C1023" s="180" t="s">
        <v>1925</v>
      </c>
      <c r="D1023" s="180" t="s">
        <v>140</v>
      </c>
      <c r="E1023" s="181" t="s">
        <v>1926</v>
      </c>
      <c r="F1023" s="182" t="s">
        <v>1927</v>
      </c>
      <c r="G1023" s="183" t="s">
        <v>143</v>
      </c>
      <c r="H1023" s="184">
        <v>1</v>
      </c>
      <c r="I1023" s="185"/>
      <c r="J1023" s="186"/>
      <c r="K1023" s="187">
        <f>ROUND(P1023*H1023,2)</f>
        <v>0</v>
      </c>
      <c r="L1023" s="182" t="s">
        <v>144</v>
      </c>
      <c r="M1023" s="188"/>
      <c r="N1023" s="189" t="s">
        <v>1</v>
      </c>
      <c r="O1023" s="190" t="s">
        <v>42</v>
      </c>
      <c r="P1023" s="191">
        <f>I1023+J1023</f>
        <v>0</v>
      </c>
      <c r="Q1023" s="191">
        <f>ROUND(I1023*H1023,2)</f>
        <v>0</v>
      </c>
      <c r="R1023" s="191">
        <f>ROUND(J1023*H1023,2)</f>
        <v>0</v>
      </c>
      <c r="S1023" s="70"/>
      <c r="T1023" s="192">
        <f>S1023*H1023</f>
        <v>0</v>
      </c>
      <c r="U1023" s="192">
        <v>0</v>
      </c>
      <c r="V1023" s="192">
        <f>U1023*H1023</f>
        <v>0</v>
      </c>
      <c r="W1023" s="192">
        <v>0</v>
      </c>
      <c r="X1023" s="192">
        <f>W1023*H1023</f>
        <v>0</v>
      </c>
      <c r="Y1023" s="193" t="s">
        <v>1</v>
      </c>
      <c r="Z1023" s="33"/>
      <c r="AA1023" s="33"/>
      <c r="AB1023" s="33"/>
      <c r="AC1023" s="33"/>
      <c r="AD1023" s="33"/>
      <c r="AE1023" s="33"/>
      <c r="AR1023" s="194" t="s">
        <v>152</v>
      </c>
      <c r="AT1023" s="194" t="s">
        <v>140</v>
      </c>
      <c r="AU1023" s="194" t="s">
        <v>79</v>
      </c>
      <c r="AY1023" s="14" t="s">
        <v>146</v>
      </c>
      <c r="BE1023" s="114">
        <f>IF(O1023="základní",K1023,0)</f>
        <v>0</v>
      </c>
      <c r="BF1023" s="114">
        <f>IF(O1023="snížená",K1023,0)</f>
        <v>0</v>
      </c>
      <c r="BG1023" s="114">
        <f>IF(O1023="zákl. přenesená",K1023,0)</f>
        <v>0</v>
      </c>
      <c r="BH1023" s="114">
        <f>IF(O1023="sníž. přenesená",K1023,0)</f>
        <v>0</v>
      </c>
      <c r="BI1023" s="114">
        <f>IF(O1023="nulová",K1023,0)</f>
        <v>0</v>
      </c>
      <c r="BJ1023" s="14" t="s">
        <v>87</v>
      </c>
      <c r="BK1023" s="114">
        <f>ROUND(P1023*H1023,2)</f>
        <v>0</v>
      </c>
      <c r="BL1023" s="14" t="s">
        <v>152</v>
      </c>
      <c r="BM1023" s="194" t="s">
        <v>1928</v>
      </c>
    </row>
    <row r="1024" spans="1:65" s="2" customFormat="1" ht="11.25">
      <c r="A1024" s="33"/>
      <c r="B1024" s="34"/>
      <c r="C1024" s="35"/>
      <c r="D1024" s="195" t="s">
        <v>149</v>
      </c>
      <c r="E1024" s="35"/>
      <c r="F1024" s="196" t="s">
        <v>1927</v>
      </c>
      <c r="G1024" s="35"/>
      <c r="H1024" s="35"/>
      <c r="I1024" s="166"/>
      <c r="J1024" s="166"/>
      <c r="K1024" s="35"/>
      <c r="L1024" s="35"/>
      <c r="M1024" s="36"/>
      <c r="N1024" s="197"/>
      <c r="O1024" s="198"/>
      <c r="P1024" s="70"/>
      <c r="Q1024" s="70"/>
      <c r="R1024" s="70"/>
      <c r="S1024" s="70"/>
      <c r="T1024" s="70"/>
      <c r="U1024" s="70"/>
      <c r="V1024" s="70"/>
      <c r="W1024" s="70"/>
      <c r="X1024" s="70"/>
      <c r="Y1024" s="71"/>
      <c r="Z1024" s="33"/>
      <c r="AA1024" s="33"/>
      <c r="AB1024" s="33"/>
      <c r="AC1024" s="33"/>
      <c r="AD1024" s="33"/>
      <c r="AE1024" s="33"/>
      <c r="AT1024" s="14" t="s">
        <v>149</v>
      </c>
      <c r="AU1024" s="14" t="s">
        <v>79</v>
      </c>
    </row>
    <row r="1025" spans="1:65" s="2" customFormat="1" ht="24.2" customHeight="1">
      <c r="A1025" s="33"/>
      <c r="B1025" s="34"/>
      <c r="C1025" s="180" t="s">
        <v>1929</v>
      </c>
      <c r="D1025" s="180" t="s">
        <v>140</v>
      </c>
      <c r="E1025" s="181" t="s">
        <v>1930</v>
      </c>
      <c r="F1025" s="182" t="s">
        <v>1931</v>
      </c>
      <c r="G1025" s="183" t="s">
        <v>143</v>
      </c>
      <c r="H1025" s="184">
        <v>1</v>
      </c>
      <c r="I1025" s="185"/>
      <c r="J1025" s="186"/>
      <c r="K1025" s="187">
        <f>ROUND(P1025*H1025,2)</f>
        <v>0</v>
      </c>
      <c r="L1025" s="182" t="s">
        <v>144</v>
      </c>
      <c r="M1025" s="188"/>
      <c r="N1025" s="189" t="s">
        <v>1</v>
      </c>
      <c r="O1025" s="190" t="s">
        <v>42</v>
      </c>
      <c r="P1025" s="191">
        <f>I1025+J1025</f>
        <v>0</v>
      </c>
      <c r="Q1025" s="191">
        <f>ROUND(I1025*H1025,2)</f>
        <v>0</v>
      </c>
      <c r="R1025" s="191">
        <f>ROUND(J1025*H1025,2)</f>
        <v>0</v>
      </c>
      <c r="S1025" s="70"/>
      <c r="T1025" s="192">
        <f>S1025*H1025</f>
        <v>0</v>
      </c>
      <c r="U1025" s="192">
        <v>0</v>
      </c>
      <c r="V1025" s="192">
        <f>U1025*H1025</f>
        <v>0</v>
      </c>
      <c r="W1025" s="192">
        <v>0</v>
      </c>
      <c r="X1025" s="192">
        <f>W1025*H1025</f>
        <v>0</v>
      </c>
      <c r="Y1025" s="193" t="s">
        <v>1</v>
      </c>
      <c r="Z1025" s="33"/>
      <c r="AA1025" s="33"/>
      <c r="AB1025" s="33"/>
      <c r="AC1025" s="33"/>
      <c r="AD1025" s="33"/>
      <c r="AE1025" s="33"/>
      <c r="AR1025" s="194" t="s">
        <v>152</v>
      </c>
      <c r="AT1025" s="194" t="s">
        <v>140</v>
      </c>
      <c r="AU1025" s="194" t="s">
        <v>79</v>
      </c>
      <c r="AY1025" s="14" t="s">
        <v>146</v>
      </c>
      <c r="BE1025" s="114">
        <f>IF(O1025="základní",K1025,0)</f>
        <v>0</v>
      </c>
      <c r="BF1025" s="114">
        <f>IF(O1025="snížená",K1025,0)</f>
        <v>0</v>
      </c>
      <c r="BG1025" s="114">
        <f>IF(O1025="zákl. přenesená",K1025,0)</f>
        <v>0</v>
      </c>
      <c r="BH1025" s="114">
        <f>IF(O1025="sníž. přenesená",K1025,0)</f>
        <v>0</v>
      </c>
      <c r="BI1025" s="114">
        <f>IF(O1025="nulová",K1025,0)</f>
        <v>0</v>
      </c>
      <c r="BJ1025" s="14" t="s">
        <v>87</v>
      </c>
      <c r="BK1025" s="114">
        <f>ROUND(P1025*H1025,2)</f>
        <v>0</v>
      </c>
      <c r="BL1025" s="14" t="s">
        <v>152</v>
      </c>
      <c r="BM1025" s="194" t="s">
        <v>1932</v>
      </c>
    </row>
    <row r="1026" spans="1:65" s="2" customFormat="1" ht="11.25">
      <c r="A1026" s="33"/>
      <c r="B1026" s="34"/>
      <c r="C1026" s="35"/>
      <c r="D1026" s="195" t="s">
        <v>149</v>
      </c>
      <c r="E1026" s="35"/>
      <c r="F1026" s="196" t="s">
        <v>1931</v>
      </c>
      <c r="G1026" s="35"/>
      <c r="H1026" s="35"/>
      <c r="I1026" s="166"/>
      <c r="J1026" s="166"/>
      <c r="K1026" s="35"/>
      <c r="L1026" s="35"/>
      <c r="M1026" s="36"/>
      <c r="N1026" s="197"/>
      <c r="O1026" s="198"/>
      <c r="P1026" s="70"/>
      <c r="Q1026" s="70"/>
      <c r="R1026" s="70"/>
      <c r="S1026" s="70"/>
      <c r="T1026" s="70"/>
      <c r="U1026" s="70"/>
      <c r="V1026" s="70"/>
      <c r="W1026" s="70"/>
      <c r="X1026" s="70"/>
      <c r="Y1026" s="71"/>
      <c r="Z1026" s="33"/>
      <c r="AA1026" s="33"/>
      <c r="AB1026" s="33"/>
      <c r="AC1026" s="33"/>
      <c r="AD1026" s="33"/>
      <c r="AE1026" s="33"/>
      <c r="AT1026" s="14" t="s">
        <v>149</v>
      </c>
      <c r="AU1026" s="14" t="s">
        <v>79</v>
      </c>
    </row>
    <row r="1027" spans="1:65" s="2" customFormat="1" ht="24.2" customHeight="1">
      <c r="A1027" s="33"/>
      <c r="B1027" s="34"/>
      <c r="C1027" s="180" t="s">
        <v>1933</v>
      </c>
      <c r="D1027" s="180" t="s">
        <v>140</v>
      </c>
      <c r="E1027" s="181" t="s">
        <v>1934</v>
      </c>
      <c r="F1027" s="182" t="s">
        <v>1935</v>
      </c>
      <c r="G1027" s="183" t="s">
        <v>143</v>
      </c>
      <c r="H1027" s="184">
        <v>1</v>
      </c>
      <c r="I1027" s="185"/>
      <c r="J1027" s="186"/>
      <c r="K1027" s="187">
        <f>ROUND(P1027*H1027,2)</f>
        <v>0</v>
      </c>
      <c r="L1027" s="182" t="s">
        <v>144</v>
      </c>
      <c r="M1027" s="188"/>
      <c r="N1027" s="189" t="s">
        <v>1</v>
      </c>
      <c r="O1027" s="190" t="s">
        <v>42</v>
      </c>
      <c r="P1027" s="191">
        <f>I1027+J1027</f>
        <v>0</v>
      </c>
      <c r="Q1027" s="191">
        <f>ROUND(I1027*H1027,2)</f>
        <v>0</v>
      </c>
      <c r="R1027" s="191">
        <f>ROUND(J1027*H1027,2)</f>
        <v>0</v>
      </c>
      <c r="S1027" s="70"/>
      <c r="T1027" s="192">
        <f>S1027*H1027</f>
        <v>0</v>
      </c>
      <c r="U1027" s="192">
        <v>0</v>
      </c>
      <c r="V1027" s="192">
        <f>U1027*H1027</f>
        <v>0</v>
      </c>
      <c r="W1027" s="192">
        <v>0</v>
      </c>
      <c r="X1027" s="192">
        <f>W1027*H1027</f>
        <v>0</v>
      </c>
      <c r="Y1027" s="193" t="s">
        <v>1</v>
      </c>
      <c r="Z1027" s="33"/>
      <c r="AA1027" s="33"/>
      <c r="AB1027" s="33"/>
      <c r="AC1027" s="33"/>
      <c r="AD1027" s="33"/>
      <c r="AE1027" s="33"/>
      <c r="AR1027" s="194" t="s">
        <v>152</v>
      </c>
      <c r="AT1027" s="194" t="s">
        <v>140</v>
      </c>
      <c r="AU1027" s="194" t="s">
        <v>79</v>
      </c>
      <c r="AY1027" s="14" t="s">
        <v>146</v>
      </c>
      <c r="BE1027" s="114">
        <f>IF(O1027="základní",K1027,0)</f>
        <v>0</v>
      </c>
      <c r="BF1027" s="114">
        <f>IF(O1027="snížená",K1027,0)</f>
        <v>0</v>
      </c>
      <c r="BG1027" s="114">
        <f>IF(O1027="zákl. přenesená",K1027,0)</f>
        <v>0</v>
      </c>
      <c r="BH1027" s="114">
        <f>IF(O1027="sníž. přenesená",K1027,0)</f>
        <v>0</v>
      </c>
      <c r="BI1027" s="114">
        <f>IF(O1027="nulová",K1027,0)</f>
        <v>0</v>
      </c>
      <c r="BJ1027" s="14" t="s">
        <v>87</v>
      </c>
      <c r="BK1027" s="114">
        <f>ROUND(P1027*H1027,2)</f>
        <v>0</v>
      </c>
      <c r="BL1027" s="14" t="s">
        <v>152</v>
      </c>
      <c r="BM1027" s="194" t="s">
        <v>1936</v>
      </c>
    </row>
    <row r="1028" spans="1:65" s="2" customFormat="1" ht="11.25">
      <c r="A1028" s="33"/>
      <c r="B1028" s="34"/>
      <c r="C1028" s="35"/>
      <c r="D1028" s="195" t="s">
        <v>149</v>
      </c>
      <c r="E1028" s="35"/>
      <c r="F1028" s="196" t="s">
        <v>1935</v>
      </c>
      <c r="G1028" s="35"/>
      <c r="H1028" s="35"/>
      <c r="I1028" s="166"/>
      <c r="J1028" s="166"/>
      <c r="K1028" s="35"/>
      <c r="L1028" s="35"/>
      <c r="M1028" s="36"/>
      <c r="N1028" s="197"/>
      <c r="O1028" s="198"/>
      <c r="P1028" s="70"/>
      <c r="Q1028" s="70"/>
      <c r="R1028" s="70"/>
      <c r="S1028" s="70"/>
      <c r="T1028" s="70"/>
      <c r="U1028" s="70"/>
      <c r="V1028" s="70"/>
      <c r="W1028" s="70"/>
      <c r="X1028" s="70"/>
      <c r="Y1028" s="71"/>
      <c r="Z1028" s="33"/>
      <c r="AA1028" s="33"/>
      <c r="AB1028" s="33"/>
      <c r="AC1028" s="33"/>
      <c r="AD1028" s="33"/>
      <c r="AE1028" s="33"/>
      <c r="AT1028" s="14" t="s">
        <v>149</v>
      </c>
      <c r="AU1028" s="14" t="s">
        <v>79</v>
      </c>
    </row>
    <row r="1029" spans="1:65" s="2" customFormat="1" ht="24.2" customHeight="1">
      <c r="A1029" s="33"/>
      <c r="B1029" s="34"/>
      <c r="C1029" s="180" t="s">
        <v>1937</v>
      </c>
      <c r="D1029" s="180" t="s">
        <v>140</v>
      </c>
      <c r="E1029" s="181" t="s">
        <v>1938</v>
      </c>
      <c r="F1029" s="182" t="s">
        <v>1939</v>
      </c>
      <c r="G1029" s="183" t="s">
        <v>143</v>
      </c>
      <c r="H1029" s="184">
        <v>1</v>
      </c>
      <c r="I1029" s="185"/>
      <c r="J1029" s="186"/>
      <c r="K1029" s="187">
        <f>ROUND(P1029*H1029,2)</f>
        <v>0</v>
      </c>
      <c r="L1029" s="182" t="s">
        <v>144</v>
      </c>
      <c r="M1029" s="188"/>
      <c r="N1029" s="189" t="s">
        <v>1</v>
      </c>
      <c r="O1029" s="190" t="s">
        <v>42</v>
      </c>
      <c r="P1029" s="191">
        <f>I1029+J1029</f>
        <v>0</v>
      </c>
      <c r="Q1029" s="191">
        <f>ROUND(I1029*H1029,2)</f>
        <v>0</v>
      </c>
      <c r="R1029" s="191">
        <f>ROUND(J1029*H1029,2)</f>
        <v>0</v>
      </c>
      <c r="S1029" s="70"/>
      <c r="T1029" s="192">
        <f>S1029*H1029</f>
        <v>0</v>
      </c>
      <c r="U1029" s="192">
        <v>0</v>
      </c>
      <c r="V1029" s="192">
        <f>U1029*H1029</f>
        <v>0</v>
      </c>
      <c r="W1029" s="192">
        <v>0</v>
      </c>
      <c r="X1029" s="192">
        <f>W1029*H1029</f>
        <v>0</v>
      </c>
      <c r="Y1029" s="193" t="s">
        <v>1</v>
      </c>
      <c r="Z1029" s="33"/>
      <c r="AA1029" s="33"/>
      <c r="AB1029" s="33"/>
      <c r="AC1029" s="33"/>
      <c r="AD1029" s="33"/>
      <c r="AE1029" s="33"/>
      <c r="AR1029" s="194" t="s">
        <v>152</v>
      </c>
      <c r="AT1029" s="194" t="s">
        <v>140</v>
      </c>
      <c r="AU1029" s="194" t="s">
        <v>79</v>
      </c>
      <c r="AY1029" s="14" t="s">
        <v>146</v>
      </c>
      <c r="BE1029" s="114">
        <f>IF(O1029="základní",K1029,0)</f>
        <v>0</v>
      </c>
      <c r="BF1029" s="114">
        <f>IF(O1029="snížená",K1029,0)</f>
        <v>0</v>
      </c>
      <c r="BG1029" s="114">
        <f>IF(O1029="zákl. přenesená",K1029,0)</f>
        <v>0</v>
      </c>
      <c r="BH1029" s="114">
        <f>IF(O1029="sníž. přenesená",K1029,0)</f>
        <v>0</v>
      </c>
      <c r="BI1029" s="114">
        <f>IF(O1029="nulová",K1029,0)</f>
        <v>0</v>
      </c>
      <c r="BJ1029" s="14" t="s">
        <v>87</v>
      </c>
      <c r="BK1029" s="114">
        <f>ROUND(P1029*H1029,2)</f>
        <v>0</v>
      </c>
      <c r="BL1029" s="14" t="s">
        <v>152</v>
      </c>
      <c r="BM1029" s="194" t="s">
        <v>1940</v>
      </c>
    </row>
    <row r="1030" spans="1:65" s="2" customFormat="1" ht="11.25">
      <c r="A1030" s="33"/>
      <c r="B1030" s="34"/>
      <c r="C1030" s="35"/>
      <c r="D1030" s="195" t="s">
        <v>149</v>
      </c>
      <c r="E1030" s="35"/>
      <c r="F1030" s="196" t="s">
        <v>1939</v>
      </c>
      <c r="G1030" s="35"/>
      <c r="H1030" s="35"/>
      <c r="I1030" s="166"/>
      <c r="J1030" s="166"/>
      <c r="K1030" s="35"/>
      <c r="L1030" s="35"/>
      <c r="M1030" s="36"/>
      <c r="N1030" s="197"/>
      <c r="O1030" s="198"/>
      <c r="P1030" s="70"/>
      <c r="Q1030" s="70"/>
      <c r="R1030" s="70"/>
      <c r="S1030" s="70"/>
      <c r="T1030" s="70"/>
      <c r="U1030" s="70"/>
      <c r="V1030" s="70"/>
      <c r="W1030" s="70"/>
      <c r="X1030" s="70"/>
      <c r="Y1030" s="71"/>
      <c r="Z1030" s="33"/>
      <c r="AA1030" s="33"/>
      <c r="AB1030" s="33"/>
      <c r="AC1030" s="33"/>
      <c r="AD1030" s="33"/>
      <c r="AE1030" s="33"/>
      <c r="AT1030" s="14" t="s">
        <v>149</v>
      </c>
      <c r="AU1030" s="14" t="s">
        <v>79</v>
      </c>
    </row>
    <row r="1031" spans="1:65" s="2" customFormat="1" ht="24.2" customHeight="1">
      <c r="A1031" s="33"/>
      <c r="B1031" s="34"/>
      <c r="C1031" s="180" t="s">
        <v>1941</v>
      </c>
      <c r="D1031" s="180" t="s">
        <v>140</v>
      </c>
      <c r="E1031" s="181" t="s">
        <v>1942</v>
      </c>
      <c r="F1031" s="182" t="s">
        <v>1943</v>
      </c>
      <c r="G1031" s="183" t="s">
        <v>143</v>
      </c>
      <c r="H1031" s="184">
        <v>1</v>
      </c>
      <c r="I1031" s="185"/>
      <c r="J1031" s="186"/>
      <c r="K1031" s="187">
        <f>ROUND(P1031*H1031,2)</f>
        <v>0</v>
      </c>
      <c r="L1031" s="182" t="s">
        <v>144</v>
      </c>
      <c r="M1031" s="188"/>
      <c r="N1031" s="189" t="s">
        <v>1</v>
      </c>
      <c r="O1031" s="190" t="s">
        <v>42</v>
      </c>
      <c r="P1031" s="191">
        <f>I1031+J1031</f>
        <v>0</v>
      </c>
      <c r="Q1031" s="191">
        <f>ROUND(I1031*H1031,2)</f>
        <v>0</v>
      </c>
      <c r="R1031" s="191">
        <f>ROUND(J1031*H1031,2)</f>
        <v>0</v>
      </c>
      <c r="S1031" s="70"/>
      <c r="T1031" s="192">
        <f>S1031*H1031</f>
        <v>0</v>
      </c>
      <c r="U1031" s="192">
        <v>0</v>
      </c>
      <c r="V1031" s="192">
        <f>U1031*H1031</f>
        <v>0</v>
      </c>
      <c r="W1031" s="192">
        <v>0</v>
      </c>
      <c r="X1031" s="192">
        <f>W1031*H1031</f>
        <v>0</v>
      </c>
      <c r="Y1031" s="193" t="s">
        <v>1</v>
      </c>
      <c r="Z1031" s="33"/>
      <c r="AA1031" s="33"/>
      <c r="AB1031" s="33"/>
      <c r="AC1031" s="33"/>
      <c r="AD1031" s="33"/>
      <c r="AE1031" s="33"/>
      <c r="AR1031" s="194" t="s">
        <v>152</v>
      </c>
      <c r="AT1031" s="194" t="s">
        <v>140</v>
      </c>
      <c r="AU1031" s="194" t="s">
        <v>79</v>
      </c>
      <c r="AY1031" s="14" t="s">
        <v>146</v>
      </c>
      <c r="BE1031" s="114">
        <f>IF(O1031="základní",K1031,0)</f>
        <v>0</v>
      </c>
      <c r="BF1031" s="114">
        <f>IF(O1031="snížená",K1031,0)</f>
        <v>0</v>
      </c>
      <c r="BG1031" s="114">
        <f>IF(O1031="zákl. přenesená",K1031,0)</f>
        <v>0</v>
      </c>
      <c r="BH1031" s="114">
        <f>IF(O1031="sníž. přenesená",K1031,0)</f>
        <v>0</v>
      </c>
      <c r="BI1031" s="114">
        <f>IF(O1031="nulová",K1031,0)</f>
        <v>0</v>
      </c>
      <c r="BJ1031" s="14" t="s">
        <v>87</v>
      </c>
      <c r="BK1031" s="114">
        <f>ROUND(P1031*H1031,2)</f>
        <v>0</v>
      </c>
      <c r="BL1031" s="14" t="s">
        <v>152</v>
      </c>
      <c r="BM1031" s="194" t="s">
        <v>1944</v>
      </c>
    </row>
    <row r="1032" spans="1:65" s="2" customFormat="1" ht="11.25">
      <c r="A1032" s="33"/>
      <c r="B1032" s="34"/>
      <c r="C1032" s="35"/>
      <c r="D1032" s="195" t="s">
        <v>149</v>
      </c>
      <c r="E1032" s="35"/>
      <c r="F1032" s="196" t="s">
        <v>1943</v>
      </c>
      <c r="G1032" s="35"/>
      <c r="H1032" s="35"/>
      <c r="I1032" s="166"/>
      <c r="J1032" s="166"/>
      <c r="K1032" s="35"/>
      <c r="L1032" s="35"/>
      <c r="M1032" s="36"/>
      <c r="N1032" s="197"/>
      <c r="O1032" s="198"/>
      <c r="P1032" s="70"/>
      <c r="Q1032" s="70"/>
      <c r="R1032" s="70"/>
      <c r="S1032" s="70"/>
      <c r="T1032" s="70"/>
      <c r="U1032" s="70"/>
      <c r="V1032" s="70"/>
      <c r="W1032" s="70"/>
      <c r="X1032" s="70"/>
      <c r="Y1032" s="71"/>
      <c r="Z1032" s="33"/>
      <c r="AA1032" s="33"/>
      <c r="AB1032" s="33"/>
      <c r="AC1032" s="33"/>
      <c r="AD1032" s="33"/>
      <c r="AE1032" s="33"/>
      <c r="AT1032" s="14" t="s">
        <v>149</v>
      </c>
      <c r="AU1032" s="14" t="s">
        <v>79</v>
      </c>
    </row>
    <row r="1033" spans="1:65" s="2" customFormat="1" ht="24.2" customHeight="1">
      <c r="A1033" s="33"/>
      <c r="B1033" s="34"/>
      <c r="C1033" s="180" t="s">
        <v>1945</v>
      </c>
      <c r="D1033" s="180" t="s">
        <v>140</v>
      </c>
      <c r="E1033" s="181" t="s">
        <v>1946</v>
      </c>
      <c r="F1033" s="182" t="s">
        <v>1947</v>
      </c>
      <c r="G1033" s="183" t="s">
        <v>143</v>
      </c>
      <c r="H1033" s="184">
        <v>1</v>
      </c>
      <c r="I1033" s="185"/>
      <c r="J1033" s="186"/>
      <c r="K1033" s="187">
        <f>ROUND(P1033*H1033,2)</f>
        <v>0</v>
      </c>
      <c r="L1033" s="182" t="s">
        <v>144</v>
      </c>
      <c r="M1033" s="188"/>
      <c r="N1033" s="189" t="s">
        <v>1</v>
      </c>
      <c r="O1033" s="190" t="s">
        <v>42</v>
      </c>
      <c r="P1033" s="191">
        <f>I1033+J1033</f>
        <v>0</v>
      </c>
      <c r="Q1033" s="191">
        <f>ROUND(I1033*H1033,2)</f>
        <v>0</v>
      </c>
      <c r="R1033" s="191">
        <f>ROUND(J1033*H1033,2)</f>
        <v>0</v>
      </c>
      <c r="S1033" s="70"/>
      <c r="T1033" s="192">
        <f>S1033*H1033</f>
        <v>0</v>
      </c>
      <c r="U1033" s="192">
        <v>0</v>
      </c>
      <c r="V1033" s="192">
        <f>U1033*H1033</f>
        <v>0</v>
      </c>
      <c r="W1033" s="192">
        <v>0</v>
      </c>
      <c r="X1033" s="192">
        <f>W1033*H1033</f>
        <v>0</v>
      </c>
      <c r="Y1033" s="193" t="s">
        <v>1</v>
      </c>
      <c r="Z1033" s="33"/>
      <c r="AA1033" s="33"/>
      <c r="AB1033" s="33"/>
      <c r="AC1033" s="33"/>
      <c r="AD1033" s="33"/>
      <c r="AE1033" s="33"/>
      <c r="AR1033" s="194" t="s">
        <v>152</v>
      </c>
      <c r="AT1033" s="194" t="s">
        <v>140</v>
      </c>
      <c r="AU1033" s="194" t="s">
        <v>79</v>
      </c>
      <c r="AY1033" s="14" t="s">
        <v>146</v>
      </c>
      <c r="BE1033" s="114">
        <f>IF(O1033="základní",K1033,0)</f>
        <v>0</v>
      </c>
      <c r="BF1033" s="114">
        <f>IF(O1033="snížená",K1033,0)</f>
        <v>0</v>
      </c>
      <c r="BG1033" s="114">
        <f>IF(O1033="zákl. přenesená",K1033,0)</f>
        <v>0</v>
      </c>
      <c r="BH1033" s="114">
        <f>IF(O1033="sníž. přenesená",K1033,0)</f>
        <v>0</v>
      </c>
      <c r="BI1033" s="114">
        <f>IF(O1033="nulová",K1033,0)</f>
        <v>0</v>
      </c>
      <c r="BJ1033" s="14" t="s">
        <v>87</v>
      </c>
      <c r="BK1033" s="114">
        <f>ROUND(P1033*H1033,2)</f>
        <v>0</v>
      </c>
      <c r="BL1033" s="14" t="s">
        <v>152</v>
      </c>
      <c r="BM1033" s="194" t="s">
        <v>1948</v>
      </c>
    </row>
    <row r="1034" spans="1:65" s="2" customFormat="1" ht="11.25">
      <c r="A1034" s="33"/>
      <c r="B1034" s="34"/>
      <c r="C1034" s="35"/>
      <c r="D1034" s="195" t="s">
        <v>149</v>
      </c>
      <c r="E1034" s="35"/>
      <c r="F1034" s="196" t="s">
        <v>1947</v>
      </c>
      <c r="G1034" s="35"/>
      <c r="H1034" s="35"/>
      <c r="I1034" s="166"/>
      <c r="J1034" s="166"/>
      <c r="K1034" s="35"/>
      <c r="L1034" s="35"/>
      <c r="M1034" s="36"/>
      <c r="N1034" s="197"/>
      <c r="O1034" s="198"/>
      <c r="P1034" s="70"/>
      <c r="Q1034" s="70"/>
      <c r="R1034" s="70"/>
      <c r="S1034" s="70"/>
      <c r="T1034" s="70"/>
      <c r="U1034" s="70"/>
      <c r="V1034" s="70"/>
      <c r="W1034" s="70"/>
      <c r="X1034" s="70"/>
      <c r="Y1034" s="71"/>
      <c r="Z1034" s="33"/>
      <c r="AA1034" s="33"/>
      <c r="AB1034" s="33"/>
      <c r="AC1034" s="33"/>
      <c r="AD1034" s="33"/>
      <c r="AE1034" s="33"/>
      <c r="AT1034" s="14" t="s">
        <v>149</v>
      </c>
      <c r="AU1034" s="14" t="s">
        <v>79</v>
      </c>
    </row>
    <row r="1035" spans="1:65" s="2" customFormat="1" ht="24.2" customHeight="1">
      <c r="A1035" s="33"/>
      <c r="B1035" s="34"/>
      <c r="C1035" s="180" t="s">
        <v>1949</v>
      </c>
      <c r="D1035" s="180" t="s">
        <v>140</v>
      </c>
      <c r="E1035" s="181" t="s">
        <v>1950</v>
      </c>
      <c r="F1035" s="182" t="s">
        <v>1951</v>
      </c>
      <c r="G1035" s="183" t="s">
        <v>143</v>
      </c>
      <c r="H1035" s="184">
        <v>1</v>
      </c>
      <c r="I1035" s="185"/>
      <c r="J1035" s="186"/>
      <c r="K1035" s="187">
        <f>ROUND(P1035*H1035,2)</f>
        <v>0</v>
      </c>
      <c r="L1035" s="182" t="s">
        <v>144</v>
      </c>
      <c r="M1035" s="188"/>
      <c r="N1035" s="189" t="s">
        <v>1</v>
      </c>
      <c r="O1035" s="190" t="s">
        <v>42</v>
      </c>
      <c r="P1035" s="191">
        <f>I1035+J1035</f>
        <v>0</v>
      </c>
      <c r="Q1035" s="191">
        <f>ROUND(I1035*H1035,2)</f>
        <v>0</v>
      </c>
      <c r="R1035" s="191">
        <f>ROUND(J1035*H1035,2)</f>
        <v>0</v>
      </c>
      <c r="S1035" s="70"/>
      <c r="T1035" s="192">
        <f>S1035*H1035</f>
        <v>0</v>
      </c>
      <c r="U1035" s="192">
        <v>0</v>
      </c>
      <c r="V1035" s="192">
        <f>U1035*H1035</f>
        <v>0</v>
      </c>
      <c r="W1035" s="192">
        <v>0</v>
      </c>
      <c r="X1035" s="192">
        <f>W1035*H1035</f>
        <v>0</v>
      </c>
      <c r="Y1035" s="193" t="s">
        <v>1</v>
      </c>
      <c r="Z1035" s="33"/>
      <c r="AA1035" s="33"/>
      <c r="AB1035" s="33"/>
      <c r="AC1035" s="33"/>
      <c r="AD1035" s="33"/>
      <c r="AE1035" s="33"/>
      <c r="AR1035" s="194" t="s">
        <v>152</v>
      </c>
      <c r="AT1035" s="194" t="s">
        <v>140</v>
      </c>
      <c r="AU1035" s="194" t="s">
        <v>79</v>
      </c>
      <c r="AY1035" s="14" t="s">
        <v>146</v>
      </c>
      <c r="BE1035" s="114">
        <f>IF(O1035="základní",K1035,0)</f>
        <v>0</v>
      </c>
      <c r="BF1035" s="114">
        <f>IF(O1035="snížená",K1035,0)</f>
        <v>0</v>
      </c>
      <c r="BG1035" s="114">
        <f>IF(O1035="zákl. přenesená",K1035,0)</f>
        <v>0</v>
      </c>
      <c r="BH1035" s="114">
        <f>IF(O1035="sníž. přenesená",K1035,0)</f>
        <v>0</v>
      </c>
      <c r="BI1035" s="114">
        <f>IF(O1035="nulová",K1035,0)</f>
        <v>0</v>
      </c>
      <c r="BJ1035" s="14" t="s">
        <v>87</v>
      </c>
      <c r="BK1035" s="114">
        <f>ROUND(P1035*H1035,2)</f>
        <v>0</v>
      </c>
      <c r="BL1035" s="14" t="s">
        <v>152</v>
      </c>
      <c r="BM1035" s="194" t="s">
        <v>1952</v>
      </c>
    </row>
    <row r="1036" spans="1:65" s="2" customFormat="1" ht="11.25">
      <c r="A1036" s="33"/>
      <c r="B1036" s="34"/>
      <c r="C1036" s="35"/>
      <c r="D1036" s="195" t="s">
        <v>149</v>
      </c>
      <c r="E1036" s="35"/>
      <c r="F1036" s="196" t="s">
        <v>1951</v>
      </c>
      <c r="G1036" s="35"/>
      <c r="H1036" s="35"/>
      <c r="I1036" s="166"/>
      <c r="J1036" s="166"/>
      <c r="K1036" s="35"/>
      <c r="L1036" s="35"/>
      <c r="M1036" s="36"/>
      <c r="N1036" s="197"/>
      <c r="O1036" s="198"/>
      <c r="P1036" s="70"/>
      <c r="Q1036" s="70"/>
      <c r="R1036" s="70"/>
      <c r="S1036" s="70"/>
      <c r="T1036" s="70"/>
      <c r="U1036" s="70"/>
      <c r="V1036" s="70"/>
      <c r="W1036" s="70"/>
      <c r="X1036" s="70"/>
      <c r="Y1036" s="71"/>
      <c r="Z1036" s="33"/>
      <c r="AA1036" s="33"/>
      <c r="AB1036" s="33"/>
      <c r="AC1036" s="33"/>
      <c r="AD1036" s="33"/>
      <c r="AE1036" s="33"/>
      <c r="AT1036" s="14" t="s">
        <v>149</v>
      </c>
      <c r="AU1036" s="14" t="s">
        <v>79</v>
      </c>
    </row>
    <row r="1037" spans="1:65" s="2" customFormat="1" ht="24.2" customHeight="1">
      <c r="A1037" s="33"/>
      <c r="B1037" s="34"/>
      <c r="C1037" s="180" t="s">
        <v>1953</v>
      </c>
      <c r="D1037" s="180" t="s">
        <v>140</v>
      </c>
      <c r="E1037" s="181" t="s">
        <v>1954</v>
      </c>
      <c r="F1037" s="182" t="s">
        <v>1955</v>
      </c>
      <c r="G1037" s="183" t="s">
        <v>143</v>
      </c>
      <c r="H1037" s="184">
        <v>1</v>
      </c>
      <c r="I1037" s="185"/>
      <c r="J1037" s="186"/>
      <c r="K1037" s="187">
        <f>ROUND(P1037*H1037,2)</f>
        <v>0</v>
      </c>
      <c r="L1037" s="182" t="s">
        <v>144</v>
      </c>
      <c r="M1037" s="188"/>
      <c r="N1037" s="189" t="s">
        <v>1</v>
      </c>
      <c r="O1037" s="190" t="s">
        <v>42</v>
      </c>
      <c r="P1037" s="191">
        <f>I1037+J1037</f>
        <v>0</v>
      </c>
      <c r="Q1037" s="191">
        <f>ROUND(I1037*H1037,2)</f>
        <v>0</v>
      </c>
      <c r="R1037" s="191">
        <f>ROUND(J1037*H1037,2)</f>
        <v>0</v>
      </c>
      <c r="S1037" s="70"/>
      <c r="T1037" s="192">
        <f>S1037*H1037</f>
        <v>0</v>
      </c>
      <c r="U1037" s="192">
        <v>0</v>
      </c>
      <c r="V1037" s="192">
        <f>U1037*H1037</f>
        <v>0</v>
      </c>
      <c r="W1037" s="192">
        <v>0</v>
      </c>
      <c r="X1037" s="192">
        <f>W1037*H1037</f>
        <v>0</v>
      </c>
      <c r="Y1037" s="193" t="s">
        <v>1</v>
      </c>
      <c r="Z1037" s="33"/>
      <c r="AA1037" s="33"/>
      <c r="AB1037" s="33"/>
      <c r="AC1037" s="33"/>
      <c r="AD1037" s="33"/>
      <c r="AE1037" s="33"/>
      <c r="AR1037" s="194" t="s">
        <v>152</v>
      </c>
      <c r="AT1037" s="194" t="s">
        <v>140</v>
      </c>
      <c r="AU1037" s="194" t="s">
        <v>79</v>
      </c>
      <c r="AY1037" s="14" t="s">
        <v>146</v>
      </c>
      <c r="BE1037" s="114">
        <f>IF(O1037="základní",K1037,0)</f>
        <v>0</v>
      </c>
      <c r="BF1037" s="114">
        <f>IF(O1037="snížená",K1037,0)</f>
        <v>0</v>
      </c>
      <c r="BG1037" s="114">
        <f>IF(O1037="zákl. přenesená",K1037,0)</f>
        <v>0</v>
      </c>
      <c r="BH1037" s="114">
        <f>IF(O1037="sníž. přenesená",K1037,0)</f>
        <v>0</v>
      </c>
      <c r="BI1037" s="114">
        <f>IF(O1037="nulová",K1037,0)</f>
        <v>0</v>
      </c>
      <c r="BJ1037" s="14" t="s">
        <v>87</v>
      </c>
      <c r="BK1037" s="114">
        <f>ROUND(P1037*H1037,2)</f>
        <v>0</v>
      </c>
      <c r="BL1037" s="14" t="s">
        <v>152</v>
      </c>
      <c r="BM1037" s="194" t="s">
        <v>1956</v>
      </c>
    </row>
    <row r="1038" spans="1:65" s="2" customFormat="1" ht="11.25">
      <c r="A1038" s="33"/>
      <c r="B1038" s="34"/>
      <c r="C1038" s="35"/>
      <c r="D1038" s="195" t="s">
        <v>149</v>
      </c>
      <c r="E1038" s="35"/>
      <c r="F1038" s="196" t="s">
        <v>1955</v>
      </c>
      <c r="G1038" s="35"/>
      <c r="H1038" s="35"/>
      <c r="I1038" s="166"/>
      <c r="J1038" s="166"/>
      <c r="K1038" s="35"/>
      <c r="L1038" s="35"/>
      <c r="M1038" s="36"/>
      <c r="N1038" s="197"/>
      <c r="O1038" s="198"/>
      <c r="P1038" s="70"/>
      <c r="Q1038" s="70"/>
      <c r="R1038" s="70"/>
      <c r="S1038" s="70"/>
      <c r="T1038" s="70"/>
      <c r="U1038" s="70"/>
      <c r="V1038" s="70"/>
      <c r="W1038" s="70"/>
      <c r="X1038" s="70"/>
      <c r="Y1038" s="71"/>
      <c r="Z1038" s="33"/>
      <c r="AA1038" s="33"/>
      <c r="AB1038" s="33"/>
      <c r="AC1038" s="33"/>
      <c r="AD1038" s="33"/>
      <c r="AE1038" s="33"/>
      <c r="AT1038" s="14" t="s">
        <v>149</v>
      </c>
      <c r="AU1038" s="14" t="s">
        <v>79</v>
      </c>
    </row>
    <row r="1039" spans="1:65" s="2" customFormat="1" ht="24.2" customHeight="1">
      <c r="A1039" s="33"/>
      <c r="B1039" s="34"/>
      <c r="C1039" s="180" t="s">
        <v>1957</v>
      </c>
      <c r="D1039" s="180" t="s">
        <v>140</v>
      </c>
      <c r="E1039" s="181" t="s">
        <v>1958</v>
      </c>
      <c r="F1039" s="182" t="s">
        <v>1959</v>
      </c>
      <c r="G1039" s="183" t="s">
        <v>143</v>
      </c>
      <c r="H1039" s="184">
        <v>1</v>
      </c>
      <c r="I1039" s="185"/>
      <c r="J1039" s="186"/>
      <c r="K1039" s="187">
        <f>ROUND(P1039*H1039,2)</f>
        <v>0</v>
      </c>
      <c r="L1039" s="182" t="s">
        <v>144</v>
      </c>
      <c r="M1039" s="188"/>
      <c r="N1039" s="189" t="s">
        <v>1</v>
      </c>
      <c r="O1039" s="190" t="s">
        <v>42</v>
      </c>
      <c r="P1039" s="191">
        <f>I1039+J1039</f>
        <v>0</v>
      </c>
      <c r="Q1039" s="191">
        <f>ROUND(I1039*H1039,2)</f>
        <v>0</v>
      </c>
      <c r="R1039" s="191">
        <f>ROUND(J1039*H1039,2)</f>
        <v>0</v>
      </c>
      <c r="S1039" s="70"/>
      <c r="T1039" s="192">
        <f>S1039*H1039</f>
        <v>0</v>
      </c>
      <c r="U1039" s="192">
        <v>0</v>
      </c>
      <c r="V1039" s="192">
        <f>U1039*H1039</f>
        <v>0</v>
      </c>
      <c r="W1039" s="192">
        <v>0</v>
      </c>
      <c r="X1039" s="192">
        <f>W1039*H1039</f>
        <v>0</v>
      </c>
      <c r="Y1039" s="193" t="s">
        <v>1</v>
      </c>
      <c r="Z1039" s="33"/>
      <c r="AA1039" s="33"/>
      <c r="AB1039" s="33"/>
      <c r="AC1039" s="33"/>
      <c r="AD1039" s="33"/>
      <c r="AE1039" s="33"/>
      <c r="AR1039" s="194" t="s">
        <v>152</v>
      </c>
      <c r="AT1039" s="194" t="s">
        <v>140</v>
      </c>
      <c r="AU1039" s="194" t="s">
        <v>79</v>
      </c>
      <c r="AY1039" s="14" t="s">
        <v>146</v>
      </c>
      <c r="BE1039" s="114">
        <f>IF(O1039="základní",K1039,0)</f>
        <v>0</v>
      </c>
      <c r="BF1039" s="114">
        <f>IF(O1039="snížená",K1039,0)</f>
        <v>0</v>
      </c>
      <c r="BG1039" s="114">
        <f>IF(O1039="zákl. přenesená",K1039,0)</f>
        <v>0</v>
      </c>
      <c r="BH1039" s="114">
        <f>IF(O1039="sníž. přenesená",K1039,0)</f>
        <v>0</v>
      </c>
      <c r="BI1039" s="114">
        <f>IF(O1039="nulová",K1039,0)</f>
        <v>0</v>
      </c>
      <c r="BJ1039" s="14" t="s">
        <v>87</v>
      </c>
      <c r="BK1039" s="114">
        <f>ROUND(P1039*H1039,2)</f>
        <v>0</v>
      </c>
      <c r="BL1039" s="14" t="s">
        <v>152</v>
      </c>
      <c r="BM1039" s="194" t="s">
        <v>1960</v>
      </c>
    </row>
    <row r="1040" spans="1:65" s="2" customFormat="1" ht="11.25">
      <c r="A1040" s="33"/>
      <c r="B1040" s="34"/>
      <c r="C1040" s="35"/>
      <c r="D1040" s="195" t="s">
        <v>149</v>
      </c>
      <c r="E1040" s="35"/>
      <c r="F1040" s="196" t="s">
        <v>1959</v>
      </c>
      <c r="G1040" s="35"/>
      <c r="H1040" s="35"/>
      <c r="I1040" s="166"/>
      <c r="J1040" s="166"/>
      <c r="K1040" s="35"/>
      <c r="L1040" s="35"/>
      <c r="M1040" s="36"/>
      <c r="N1040" s="197"/>
      <c r="O1040" s="198"/>
      <c r="P1040" s="70"/>
      <c r="Q1040" s="70"/>
      <c r="R1040" s="70"/>
      <c r="S1040" s="70"/>
      <c r="T1040" s="70"/>
      <c r="U1040" s="70"/>
      <c r="V1040" s="70"/>
      <c r="W1040" s="70"/>
      <c r="X1040" s="70"/>
      <c r="Y1040" s="71"/>
      <c r="Z1040" s="33"/>
      <c r="AA1040" s="33"/>
      <c r="AB1040" s="33"/>
      <c r="AC1040" s="33"/>
      <c r="AD1040" s="33"/>
      <c r="AE1040" s="33"/>
      <c r="AT1040" s="14" t="s">
        <v>149</v>
      </c>
      <c r="AU1040" s="14" t="s">
        <v>79</v>
      </c>
    </row>
    <row r="1041" spans="1:65" s="2" customFormat="1" ht="24.2" customHeight="1">
      <c r="A1041" s="33"/>
      <c r="B1041" s="34"/>
      <c r="C1041" s="180" t="s">
        <v>1961</v>
      </c>
      <c r="D1041" s="180" t="s">
        <v>140</v>
      </c>
      <c r="E1041" s="181" t="s">
        <v>1962</v>
      </c>
      <c r="F1041" s="182" t="s">
        <v>1963</v>
      </c>
      <c r="G1041" s="183" t="s">
        <v>143</v>
      </c>
      <c r="H1041" s="184">
        <v>1</v>
      </c>
      <c r="I1041" s="185"/>
      <c r="J1041" s="186"/>
      <c r="K1041" s="187">
        <f>ROUND(P1041*H1041,2)</f>
        <v>0</v>
      </c>
      <c r="L1041" s="182" t="s">
        <v>144</v>
      </c>
      <c r="M1041" s="188"/>
      <c r="N1041" s="189" t="s">
        <v>1</v>
      </c>
      <c r="O1041" s="190" t="s">
        <v>42</v>
      </c>
      <c r="P1041" s="191">
        <f>I1041+J1041</f>
        <v>0</v>
      </c>
      <c r="Q1041" s="191">
        <f>ROUND(I1041*H1041,2)</f>
        <v>0</v>
      </c>
      <c r="R1041" s="191">
        <f>ROUND(J1041*H1041,2)</f>
        <v>0</v>
      </c>
      <c r="S1041" s="70"/>
      <c r="T1041" s="192">
        <f>S1041*H1041</f>
        <v>0</v>
      </c>
      <c r="U1041" s="192">
        <v>0</v>
      </c>
      <c r="V1041" s="192">
        <f>U1041*H1041</f>
        <v>0</v>
      </c>
      <c r="W1041" s="192">
        <v>0</v>
      </c>
      <c r="X1041" s="192">
        <f>W1041*H1041</f>
        <v>0</v>
      </c>
      <c r="Y1041" s="193" t="s">
        <v>1</v>
      </c>
      <c r="Z1041" s="33"/>
      <c r="AA1041" s="33"/>
      <c r="AB1041" s="33"/>
      <c r="AC1041" s="33"/>
      <c r="AD1041" s="33"/>
      <c r="AE1041" s="33"/>
      <c r="AR1041" s="194" t="s">
        <v>152</v>
      </c>
      <c r="AT1041" s="194" t="s">
        <v>140</v>
      </c>
      <c r="AU1041" s="194" t="s">
        <v>79</v>
      </c>
      <c r="AY1041" s="14" t="s">
        <v>146</v>
      </c>
      <c r="BE1041" s="114">
        <f>IF(O1041="základní",K1041,0)</f>
        <v>0</v>
      </c>
      <c r="BF1041" s="114">
        <f>IF(O1041="snížená",K1041,0)</f>
        <v>0</v>
      </c>
      <c r="BG1041" s="114">
        <f>IF(O1041="zákl. přenesená",K1041,0)</f>
        <v>0</v>
      </c>
      <c r="BH1041" s="114">
        <f>IF(O1041="sníž. přenesená",K1041,0)</f>
        <v>0</v>
      </c>
      <c r="BI1041" s="114">
        <f>IF(O1041="nulová",K1041,0)</f>
        <v>0</v>
      </c>
      <c r="BJ1041" s="14" t="s">
        <v>87</v>
      </c>
      <c r="BK1041" s="114">
        <f>ROUND(P1041*H1041,2)</f>
        <v>0</v>
      </c>
      <c r="BL1041" s="14" t="s">
        <v>152</v>
      </c>
      <c r="BM1041" s="194" t="s">
        <v>1964</v>
      </c>
    </row>
    <row r="1042" spans="1:65" s="2" customFormat="1" ht="11.25">
      <c r="A1042" s="33"/>
      <c r="B1042" s="34"/>
      <c r="C1042" s="35"/>
      <c r="D1042" s="195" t="s">
        <v>149</v>
      </c>
      <c r="E1042" s="35"/>
      <c r="F1042" s="196" t="s">
        <v>1963</v>
      </c>
      <c r="G1042" s="35"/>
      <c r="H1042" s="35"/>
      <c r="I1042" s="166"/>
      <c r="J1042" s="166"/>
      <c r="K1042" s="35"/>
      <c r="L1042" s="35"/>
      <c r="M1042" s="36"/>
      <c r="N1042" s="197"/>
      <c r="O1042" s="198"/>
      <c r="P1042" s="70"/>
      <c r="Q1042" s="70"/>
      <c r="R1042" s="70"/>
      <c r="S1042" s="70"/>
      <c r="T1042" s="70"/>
      <c r="U1042" s="70"/>
      <c r="V1042" s="70"/>
      <c r="W1042" s="70"/>
      <c r="X1042" s="70"/>
      <c r="Y1042" s="71"/>
      <c r="Z1042" s="33"/>
      <c r="AA1042" s="33"/>
      <c r="AB1042" s="33"/>
      <c r="AC1042" s="33"/>
      <c r="AD1042" s="33"/>
      <c r="AE1042" s="33"/>
      <c r="AT1042" s="14" t="s">
        <v>149</v>
      </c>
      <c r="AU1042" s="14" t="s">
        <v>79</v>
      </c>
    </row>
    <row r="1043" spans="1:65" s="2" customFormat="1" ht="24.2" customHeight="1">
      <c r="A1043" s="33"/>
      <c r="B1043" s="34"/>
      <c r="C1043" s="180" t="s">
        <v>1965</v>
      </c>
      <c r="D1043" s="180" t="s">
        <v>140</v>
      </c>
      <c r="E1043" s="181" t="s">
        <v>1966</v>
      </c>
      <c r="F1043" s="182" t="s">
        <v>1967</v>
      </c>
      <c r="G1043" s="183" t="s">
        <v>143</v>
      </c>
      <c r="H1043" s="184">
        <v>1</v>
      </c>
      <c r="I1043" s="185"/>
      <c r="J1043" s="186"/>
      <c r="K1043" s="187">
        <f>ROUND(P1043*H1043,2)</f>
        <v>0</v>
      </c>
      <c r="L1043" s="182" t="s">
        <v>144</v>
      </c>
      <c r="M1043" s="188"/>
      <c r="N1043" s="189" t="s">
        <v>1</v>
      </c>
      <c r="O1043" s="190" t="s">
        <v>42</v>
      </c>
      <c r="P1043" s="191">
        <f>I1043+J1043</f>
        <v>0</v>
      </c>
      <c r="Q1043" s="191">
        <f>ROUND(I1043*H1043,2)</f>
        <v>0</v>
      </c>
      <c r="R1043" s="191">
        <f>ROUND(J1043*H1043,2)</f>
        <v>0</v>
      </c>
      <c r="S1043" s="70"/>
      <c r="T1043" s="192">
        <f>S1043*H1043</f>
        <v>0</v>
      </c>
      <c r="U1043" s="192">
        <v>0</v>
      </c>
      <c r="V1043" s="192">
        <f>U1043*H1043</f>
        <v>0</v>
      </c>
      <c r="W1043" s="192">
        <v>0</v>
      </c>
      <c r="X1043" s="192">
        <f>W1043*H1043</f>
        <v>0</v>
      </c>
      <c r="Y1043" s="193" t="s">
        <v>1</v>
      </c>
      <c r="Z1043" s="33"/>
      <c r="AA1043" s="33"/>
      <c r="AB1043" s="33"/>
      <c r="AC1043" s="33"/>
      <c r="AD1043" s="33"/>
      <c r="AE1043" s="33"/>
      <c r="AR1043" s="194" t="s">
        <v>152</v>
      </c>
      <c r="AT1043" s="194" t="s">
        <v>140</v>
      </c>
      <c r="AU1043" s="194" t="s">
        <v>79</v>
      </c>
      <c r="AY1043" s="14" t="s">
        <v>146</v>
      </c>
      <c r="BE1043" s="114">
        <f>IF(O1043="základní",K1043,0)</f>
        <v>0</v>
      </c>
      <c r="BF1043" s="114">
        <f>IF(O1043="snížená",K1043,0)</f>
        <v>0</v>
      </c>
      <c r="BG1043" s="114">
        <f>IF(O1043="zákl. přenesená",K1043,0)</f>
        <v>0</v>
      </c>
      <c r="BH1043" s="114">
        <f>IF(O1043="sníž. přenesená",K1043,0)</f>
        <v>0</v>
      </c>
      <c r="BI1043" s="114">
        <f>IF(O1043="nulová",K1043,0)</f>
        <v>0</v>
      </c>
      <c r="BJ1043" s="14" t="s">
        <v>87</v>
      </c>
      <c r="BK1043" s="114">
        <f>ROUND(P1043*H1043,2)</f>
        <v>0</v>
      </c>
      <c r="BL1043" s="14" t="s">
        <v>152</v>
      </c>
      <c r="BM1043" s="194" t="s">
        <v>1968</v>
      </c>
    </row>
    <row r="1044" spans="1:65" s="2" customFormat="1" ht="11.25">
      <c r="A1044" s="33"/>
      <c r="B1044" s="34"/>
      <c r="C1044" s="35"/>
      <c r="D1044" s="195" t="s">
        <v>149</v>
      </c>
      <c r="E1044" s="35"/>
      <c r="F1044" s="196" t="s">
        <v>1967</v>
      </c>
      <c r="G1044" s="35"/>
      <c r="H1044" s="35"/>
      <c r="I1044" s="166"/>
      <c r="J1044" s="166"/>
      <c r="K1044" s="35"/>
      <c r="L1044" s="35"/>
      <c r="M1044" s="36"/>
      <c r="N1044" s="197"/>
      <c r="O1044" s="198"/>
      <c r="P1044" s="70"/>
      <c r="Q1044" s="70"/>
      <c r="R1044" s="70"/>
      <c r="S1044" s="70"/>
      <c r="T1044" s="70"/>
      <c r="U1044" s="70"/>
      <c r="V1044" s="70"/>
      <c r="W1044" s="70"/>
      <c r="X1044" s="70"/>
      <c r="Y1044" s="71"/>
      <c r="Z1044" s="33"/>
      <c r="AA1044" s="33"/>
      <c r="AB1044" s="33"/>
      <c r="AC1044" s="33"/>
      <c r="AD1044" s="33"/>
      <c r="AE1044" s="33"/>
      <c r="AT1044" s="14" t="s">
        <v>149</v>
      </c>
      <c r="AU1044" s="14" t="s">
        <v>79</v>
      </c>
    </row>
    <row r="1045" spans="1:65" s="2" customFormat="1" ht="24.2" customHeight="1">
      <c r="A1045" s="33"/>
      <c r="B1045" s="34"/>
      <c r="C1045" s="180" t="s">
        <v>1969</v>
      </c>
      <c r="D1045" s="180" t="s">
        <v>140</v>
      </c>
      <c r="E1045" s="181" t="s">
        <v>1970</v>
      </c>
      <c r="F1045" s="182" t="s">
        <v>1971</v>
      </c>
      <c r="G1045" s="183" t="s">
        <v>143</v>
      </c>
      <c r="H1045" s="184">
        <v>1</v>
      </c>
      <c r="I1045" s="185"/>
      <c r="J1045" s="186"/>
      <c r="K1045" s="187">
        <f>ROUND(P1045*H1045,2)</f>
        <v>0</v>
      </c>
      <c r="L1045" s="182" t="s">
        <v>144</v>
      </c>
      <c r="M1045" s="188"/>
      <c r="N1045" s="189" t="s">
        <v>1</v>
      </c>
      <c r="O1045" s="190" t="s">
        <v>42</v>
      </c>
      <c r="P1045" s="191">
        <f>I1045+J1045</f>
        <v>0</v>
      </c>
      <c r="Q1045" s="191">
        <f>ROUND(I1045*H1045,2)</f>
        <v>0</v>
      </c>
      <c r="R1045" s="191">
        <f>ROUND(J1045*H1045,2)</f>
        <v>0</v>
      </c>
      <c r="S1045" s="70"/>
      <c r="T1045" s="192">
        <f>S1045*H1045</f>
        <v>0</v>
      </c>
      <c r="U1045" s="192">
        <v>0</v>
      </c>
      <c r="V1045" s="192">
        <f>U1045*H1045</f>
        <v>0</v>
      </c>
      <c r="W1045" s="192">
        <v>0</v>
      </c>
      <c r="X1045" s="192">
        <f>W1045*H1045</f>
        <v>0</v>
      </c>
      <c r="Y1045" s="193" t="s">
        <v>1</v>
      </c>
      <c r="Z1045" s="33"/>
      <c r="AA1045" s="33"/>
      <c r="AB1045" s="33"/>
      <c r="AC1045" s="33"/>
      <c r="AD1045" s="33"/>
      <c r="AE1045" s="33"/>
      <c r="AR1045" s="194" t="s">
        <v>152</v>
      </c>
      <c r="AT1045" s="194" t="s">
        <v>140</v>
      </c>
      <c r="AU1045" s="194" t="s">
        <v>79</v>
      </c>
      <c r="AY1045" s="14" t="s">
        <v>146</v>
      </c>
      <c r="BE1045" s="114">
        <f>IF(O1045="základní",K1045,0)</f>
        <v>0</v>
      </c>
      <c r="BF1045" s="114">
        <f>IF(O1045="snížená",K1045,0)</f>
        <v>0</v>
      </c>
      <c r="BG1045" s="114">
        <f>IF(O1045="zákl. přenesená",K1045,0)</f>
        <v>0</v>
      </c>
      <c r="BH1045" s="114">
        <f>IF(O1045="sníž. přenesená",K1045,0)</f>
        <v>0</v>
      </c>
      <c r="BI1045" s="114">
        <f>IF(O1045="nulová",K1045,0)</f>
        <v>0</v>
      </c>
      <c r="BJ1045" s="14" t="s">
        <v>87</v>
      </c>
      <c r="BK1045" s="114">
        <f>ROUND(P1045*H1045,2)</f>
        <v>0</v>
      </c>
      <c r="BL1045" s="14" t="s">
        <v>152</v>
      </c>
      <c r="BM1045" s="194" t="s">
        <v>1972</v>
      </c>
    </row>
    <row r="1046" spans="1:65" s="2" customFormat="1" ht="11.25">
      <c r="A1046" s="33"/>
      <c r="B1046" s="34"/>
      <c r="C1046" s="35"/>
      <c r="D1046" s="195" t="s">
        <v>149</v>
      </c>
      <c r="E1046" s="35"/>
      <c r="F1046" s="196" t="s">
        <v>1971</v>
      </c>
      <c r="G1046" s="35"/>
      <c r="H1046" s="35"/>
      <c r="I1046" s="166"/>
      <c r="J1046" s="166"/>
      <c r="K1046" s="35"/>
      <c r="L1046" s="35"/>
      <c r="M1046" s="36"/>
      <c r="N1046" s="197"/>
      <c r="O1046" s="198"/>
      <c r="P1046" s="70"/>
      <c r="Q1046" s="70"/>
      <c r="R1046" s="70"/>
      <c r="S1046" s="70"/>
      <c r="T1046" s="70"/>
      <c r="U1046" s="70"/>
      <c r="V1046" s="70"/>
      <c r="W1046" s="70"/>
      <c r="X1046" s="70"/>
      <c r="Y1046" s="71"/>
      <c r="Z1046" s="33"/>
      <c r="AA1046" s="33"/>
      <c r="AB1046" s="33"/>
      <c r="AC1046" s="33"/>
      <c r="AD1046" s="33"/>
      <c r="AE1046" s="33"/>
      <c r="AT1046" s="14" t="s">
        <v>149</v>
      </c>
      <c r="AU1046" s="14" t="s">
        <v>79</v>
      </c>
    </row>
    <row r="1047" spans="1:65" s="2" customFormat="1" ht="24.2" customHeight="1">
      <c r="A1047" s="33"/>
      <c r="B1047" s="34"/>
      <c r="C1047" s="180" t="s">
        <v>1973</v>
      </c>
      <c r="D1047" s="180" t="s">
        <v>140</v>
      </c>
      <c r="E1047" s="181" t="s">
        <v>1974</v>
      </c>
      <c r="F1047" s="182" t="s">
        <v>1975</v>
      </c>
      <c r="G1047" s="183" t="s">
        <v>143</v>
      </c>
      <c r="H1047" s="184">
        <v>1</v>
      </c>
      <c r="I1047" s="185"/>
      <c r="J1047" s="186"/>
      <c r="K1047" s="187">
        <f>ROUND(P1047*H1047,2)</f>
        <v>0</v>
      </c>
      <c r="L1047" s="182" t="s">
        <v>144</v>
      </c>
      <c r="M1047" s="188"/>
      <c r="N1047" s="189" t="s">
        <v>1</v>
      </c>
      <c r="O1047" s="190" t="s">
        <v>42</v>
      </c>
      <c r="P1047" s="191">
        <f>I1047+J1047</f>
        <v>0</v>
      </c>
      <c r="Q1047" s="191">
        <f>ROUND(I1047*H1047,2)</f>
        <v>0</v>
      </c>
      <c r="R1047" s="191">
        <f>ROUND(J1047*H1047,2)</f>
        <v>0</v>
      </c>
      <c r="S1047" s="70"/>
      <c r="T1047" s="192">
        <f>S1047*H1047</f>
        <v>0</v>
      </c>
      <c r="U1047" s="192">
        <v>0</v>
      </c>
      <c r="V1047" s="192">
        <f>U1047*H1047</f>
        <v>0</v>
      </c>
      <c r="W1047" s="192">
        <v>0</v>
      </c>
      <c r="X1047" s="192">
        <f>W1047*H1047</f>
        <v>0</v>
      </c>
      <c r="Y1047" s="193" t="s">
        <v>1</v>
      </c>
      <c r="Z1047" s="33"/>
      <c r="AA1047" s="33"/>
      <c r="AB1047" s="33"/>
      <c r="AC1047" s="33"/>
      <c r="AD1047" s="33"/>
      <c r="AE1047" s="33"/>
      <c r="AR1047" s="194" t="s">
        <v>152</v>
      </c>
      <c r="AT1047" s="194" t="s">
        <v>140</v>
      </c>
      <c r="AU1047" s="194" t="s">
        <v>79</v>
      </c>
      <c r="AY1047" s="14" t="s">
        <v>146</v>
      </c>
      <c r="BE1047" s="114">
        <f>IF(O1047="základní",K1047,0)</f>
        <v>0</v>
      </c>
      <c r="BF1047" s="114">
        <f>IF(O1047="snížená",K1047,0)</f>
        <v>0</v>
      </c>
      <c r="BG1047" s="114">
        <f>IF(O1047="zákl. přenesená",K1047,0)</f>
        <v>0</v>
      </c>
      <c r="BH1047" s="114">
        <f>IF(O1047="sníž. přenesená",K1047,0)</f>
        <v>0</v>
      </c>
      <c r="BI1047" s="114">
        <f>IF(O1047="nulová",K1047,0)</f>
        <v>0</v>
      </c>
      <c r="BJ1047" s="14" t="s">
        <v>87</v>
      </c>
      <c r="BK1047" s="114">
        <f>ROUND(P1047*H1047,2)</f>
        <v>0</v>
      </c>
      <c r="BL1047" s="14" t="s">
        <v>152</v>
      </c>
      <c r="BM1047" s="194" t="s">
        <v>1976</v>
      </c>
    </row>
    <row r="1048" spans="1:65" s="2" customFormat="1" ht="11.25">
      <c r="A1048" s="33"/>
      <c r="B1048" s="34"/>
      <c r="C1048" s="35"/>
      <c r="D1048" s="195" t="s">
        <v>149</v>
      </c>
      <c r="E1048" s="35"/>
      <c r="F1048" s="196" t="s">
        <v>1975</v>
      </c>
      <c r="G1048" s="35"/>
      <c r="H1048" s="35"/>
      <c r="I1048" s="166"/>
      <c r="J1048" s="166"/>
      <c r="K1048" s="35"/>
      <c r="L1048" s="35"/>
      <c r="M1048" s="36"/>
      <c r="N1048" s="197"/>
      <c r="O1048" s="198"/>
      <c r="P1048" s="70"/>
      <c r="Q1048" s="70"/>
      <c r="R1048" s="70"/>
      <c r="S1048" s="70"/>
      <c r="T1048" s="70"/>
      <c r="U1048" s="70"/>
      <c r="V1048" s="70"/>
      <c r="W1048" s="70"/>
      <c r="X1048" s="70"/>
      <c r="Y1048" s="71"/>
      <c r="Z1048" s="33"/>
      <c r="AA1048" s="33"/>
      <c r="AB1048" s="33"/>
      <c r="AC1048" s="33"/>
      <c r="AD1048" s="33"/>
      <c r="AE1048" s="33"/>
      <c r="AT1048" s="14" t="s">
        <v>149</v>
      </c>
      <c r="AU1048" s="14" t="s">
        <v>79</v>
      </c>
    </row>
    <row r="1049" spans="1:65" s="2" customFormat="1" ht="24.2" customHeight="1">
      <c r="A1049" s="33"/>
      <c r="B1049" s="34"/>
      <c r="C1049" s="180" t="s">
        <v>1977</v>
      </c>
      <c r="D1049" s="180" t="s">
        <v>140</v>
      </c>
      <c r="E1049" s="181" t="s">
        <v>1978</v>
      </c>
      <c r="F1049" s="182" t="s">
        <v>1979</v>
      </c>
      <c r="G1049" s="183" t="s">
        <v>143</v>
      </c>
      <c r="H1049" s="184">
        <v>1</v>
      </c>
      <c r="I1049" s="185"/>
      <c r="J1049" s="186"/>
      <c r="K1049" s="187">
        <f>ROUND(P1049*H1049,2)</f>
        <v>0</v>
      </c>
      <c r="L1049" s="182" t="s">
        <v>144</v>
      </c>
      <c r="M1049" s="188"/>
      <c r="N1049" s="189" t="s">
        <v>1</v>
      </c>
      <c r="O1049" s="190" t="s">
        <v>42</v>
      </c>
      <c r="P1049" s="191">
        <f>I1049+J1049</f>
        <v>0</v>
      </c>
      <c r="Q1049" s="191">
        <f>ROUND(I1049*H1049,2)</f>
        <v>0</v>
      </c>
      <c r="R1049" s="191">
        <f>ROUND(J1049*H1049,2)</f>
        <v>0</v>
      </c>
      <c r="S1049" s="70"/>
      <c r="T1049" s="192">
        <f>S1049*H1049</f>
        <v>0</v>
      </c>
      <c r="U1049" s="192">
        <v>0</v>
      </c>
      <c r="V1049" s="192">
        <f>U1049*H1049</f>
        <v>0</v>
      </c>
      <c r="W1049" s="192">
        <v>0</v>
      </c>
      <c r="X1049" s="192">
        <f>W1049*H1049</f>
        <v>0</v>
      </c>
      <c r="Y1049" s="193" t="s">
        <v>1</v>
      </c>
      <c r="Z1049" s="33"/>
      <c r="AA1049" s="33"/>
      <c r="AB1049" s="33"/>
      <c r="AC1049" s="33"/>
      <c r="AD1049" s="33"/>
      <c r="AE1049" s="33"/>
      <c r="AR1049" s="194" t="s">
        <v>152</v>
      </c>
      <c r="AT1049" s="194" t="s">
        <v>140</v>
      </c>
      <c r="AU1049" s="194" t="s">
        <v>79</v>
      </c>
      <c r="AY1049" s="14" t="s">
        <v>146</v>
      </c>
      <c r="BE1049" s="114">
        <f>IF(O1049="základní",K1049,0)</f>
        <v>0</v>
      </c>
      <c r="BF1049" s="114">
        <f>IF(O1049="snížená",K1049,0)</f>
        <v>0</v>
      </c>
      <c r="BG1049" s="114">
        <f>IF(O1049="zákl. přenesená",K1049,0)</f>
        <v>0</v>
      </c>
      <c r="BH1049" s="114">
        <f>IF(O1049="sníž. přenesená",K1049,0)</f>
        <v>0</v>
      </c>
      <c r="BI1049" s="114">
        <f>IF(O1049="nulová",K1049,0)</f>
        <v>0</v>
      </c>
      <c r="BJ1049" s="14" t="s">
        <v>87</v>
      </c>
      <c r="BK1049" s="114">
        <f>ROUND(P1049*H1049,2)</f>
        <v>0</v>
      </c>
      <c r="BL1049" s="14" t="s">
        <v>152</v>
      </c>
      <c r="BM1049" s="194" t="s">
        <v>1980</v>
      </c>
    </row>
    <row r="1050" spans="1:65" s="2" customFormat="1" ht="11.25">
      <c r="A1050" s="33"/>
      <c r="B1050" s="34"/>
      <c r="C1050" s="35"/>
      <c r="D1050" s="195" t="s">
        <v>149</v>
      </c>
      <c r="E1050" s="35"/>
      <c r="F1050" s="196" t="s">
        <v>1979</v>
      </c>
      <c r="G1050" s="35"/>
      <c r="H1050" s="35"/>
      <c r="I1050" s="166"/>
      <c r="J1050" s="166"/>
      <c r="K1050" s="35"/>
      <c r="L1050" s="35"/>
      <c r="M1050" s="36"/>
      <c r="N1050" s="197"/>
      <c r="O1050" s="198"/>
      <c r="P1050" s="70"/>
      <c r="Q1050" s="70"/>
      <c r="R1050" s="70"/>
      <c r="S1050" s="70"/>
      <c r="T1050" s="70"/>
      <c r="U1050" s="70"/>
      <c r="V1050" s="70"/>
      <c r="W1050" s="70"/>
      <c r="X1050" s="70"/>
      <c r="Y1050" s="71"/>
      <c r="Z1050" s="33"/>
      <c r="AA1050" s="33"/>
      <c r="AB1050" s="33"/>
      <c r="AC1050" s="33"/>
      <c r="AD1050" s="33"/>
      <c r="AE1050" s="33"/>
      <c r="AT1050" s="14" t="s">
        <v>149</v>
      </c>
      <c r="AU1050" s="14" t="s">
        <v>79</v>
      </c>
    </row>
    <row r="1051" spans="1:65" s="2" customFormat="1" ht="24.2" customHeight="1">
      <c r="A1051" s="33"/>
      <c r="B1051" s="34"/>
      <c r="C1051" s="180" t="s">
        <v>1981</v>
      </c>
      <c r="D1051" s="180" t="s">
        <v>140</v>
      </c>
      <c r="E1051" s="181" t="s">
        <v>1982</v>
      </c>
      <c r="F1051" s="182" t="s">
        <v>1983</v>
      </c>
      <c r="G1051" s="183" t="s">
        <v>143</v>
      </c>
      <c r="H1051" s="184">
        <v>1</v>
      </c>
      <c r="I1051" s="185"/>
      <c r="J1051" s="186"/>
      <c r="K1051" s="187">
        <f>ROUND(P1051*H1051,2)</f>
        <v>0</v>
      </c>
      <c r="L1051" s="182" t="s">
        <v>144</v>
      </c>
      <c r="M1051" s="188"/>
      <c r="N1051" s="189" t="s">
        <v>1</v>
      </c>
      <c r="O1051" s="190" t="s">
        <v>42</v>
      </c>
      <c r="P1051" s="191">
        <f>I1051+J1051</f>
        <v>0</v>
      </c>
      <c r="Q1051" s="191">
        <f>ROUND(I1051*H1051,2)</f>
        <v>0</v>
      </c>
      <c r="R1051" s="191">
        <f>ROUND(J1051*H1051,2)</f>
        <v>0</v>
      </c>
      <c r="S1051" s="70"/>
      <c r="T1051" s="192">
        <f>S1051*H1051</f>
        <v>0</v>
      </c>
      <c r="U1051" s="192">
        <v>0</v>
      </c>
      <c r="V1051" s="192">
        <f>U1051*H1051</f>
        <v>0</v>
      </c>
      <c r="W1051" s="192">
        <v>0</v>
      </c>
      <c r="X1051" s="192">
        <f>W1051*H1051</f>
        <v>0</v>
      </c>
      <c r="Y1051" s="193" t="s">
        <v>1</v>
      </c>
      <c r="Z1051" s="33"/>
      <c r="AA1051" s="33"/>
      <c r="AB1051" s="33"/>
      <c r="AC1051" s="33"/>
      <c r="AD1051" s="33"/>
      <c r="AE1051" s="33"/>
      <c r="AR1051" s="194" t="s">
        <v>152</v>
      </c>
      <c r="AT1051" s="194" t="s">
        <v>140</v>
      </c>
      <c r="AU1051" s="194" t="s">
        <v>79</v>
      </c>
      <c r="AY1051" s="14" t="s">
        <v>146</v>
      </c>
      <c r="BE1051" s="114">
        <f>IF(O1051="základní",K1051,0)</f>
        <v>0</v>
      </c>
      <c r="BF1051" s="114">
        <f>IF(O1051="snížená",K1051,0)</f>
        <v>0</v>
      </c>
      <c r="BG1051" s="114">
        <f>IF(O1051="zákl. přenesená",K1051,0)</f>
        <v>0</v>
      </c>
      <c r="BH1051" s="114">
        <f>IF(O1051="sníž. přenesená",K1051,0)</f>
        <v>0</v>
      </c>
      <c r="BI1051" s="114">
        <f>IF(O1051="nulová",K1051,0)</f>
        <v>0</v>
      </c>
      <c r="BJ1051" s="14" t="s">
        <v>87</v>
      </c>
      <c r="BK1051" s="114">
        <f>ROUND(P1051*H1051,2)</f>
        <v>0</v>
      </c>
      <c r="BL1051" s="14" t="s">
        <v>152</v>
      </c>
      <c r="BM1051" s="194" t="s">
        <v>1984</v>
      </c>
    </row>
    <row r="1052" spans="1:65" s="2" customFormat="1" ht="11.25">
      <c r="A1052" s="33"/>
      <c r="B1052" s="34"/>
      <c r="C1052" s="35"/>
      <c r="D1052" s="195" t="s">
        <v>149</v>
      </c>
      <c r="E1052" s="35"/>
      <c r="F1052" s="196" t="s">
        <v>1983</v>
      </c>
      <c r="G1052" s="35"/>
      <c r="H1052" s="35"/>
      <c r="I1052" s="166"/>
      <c r="J1052" s="166"/>
      <c r="K1052" s="35"/>
      <c r="L1052" s="35"/>
      <c r="M1052" s="36"/>
      <c r="N1052" s="197"/>
      <c r="O1052" s="198"/>
      <c r="P1052" s="70"/>
      <c r="Q1052" s="70"/>
      <c r="R1052" s="70"/>
      <c r="S1052" s="70"/>
      <c r="T1052" s="70"/>
      <c r="U1052" s="70"/>
      <c r="V1052" s="70"/>
      <c r="W1052" s="70"/>
      <c r="X1052" s="70"/>
      <c r="Y1052" s="71"/>
      <c r="Z1052" s="33"/>
      <c r="AA1052" s="33"/>
      <c r="AB1052" s="33"/>
      <c r="AC1052" s="33"/>
      <c r="AD1052" s="33"/>
      <c r="AE1052" s="33"/>
      <c r="AT1052" s="14" t="s">
        <v>149</v>
      </c>
      <c r="AU1052" s="14" t="s">
        <v>79</v>
      </c>
    </row>
    <row r="1053" spans="1:65" s="2" customFormat="1" ht="24.2" customHeight="1">
      <c r="A1053" s="33"/>
      <c r="B1053" s="34"/>
      <c r="C1053" s="180" t="s">
        <v>1985</v>
      </c>
      <c r="D1053" s="180" t="s">
        <v>140</v>
      </c>
      <c r="E1053" s="181" t="s">
        <v>1986</v>
      </c>
      <c r="F1053" s="182" t="s">
        <v>1987</v>
      </c>
      <c r="G1053" s="183" t="s">
        <v>143</v>
      </c>
      <c r="H1053" s="184">
        <v>1</v>
      </c>
      <c r="I1053" s="185"/>
      <c r="J1053" s="186"/>
      <c r="K1053" s="187">
        <f>ROUND(P1053*H1053,2)</f>
        <v>0</v>
      </c>
      <c r="L1053" s="182" t="s">
        <v>144</v>
      </c>
      <c r="M1053" s="188"/>
      <c r="N1053" s="189" t="s">
        <v>1</v>
      </c>
      <c r="O1053" s="190" t="s">
        <v>42</v>
      </c>
      <c r="P1053" s="191">
        <f>I1053+J1053</f>
        <v>0</v>
      </c>
      <c r="Q1053" s="191">
        <f>ROUND(I1053*H1053,2)</f>
        <v>0</v>
      </c>
      <c r="R1053" s="191">
        <f>ROUND(J1053*H1053,2)</f>
        <v>0</v>
      </c>
      <c r="S1053" s="70"/>
      <c r="T1053" s="192">
        <f>S1053*H1053</f>
        <v>0</v>
      </c>
      <c r="U1053" s="192">
        <v>0</v>
      </c>
      <c r="V1053" s="192">
        <f>U1053*H1053</f>
        <v>0</v>
      </c>
      <c r="W1053" s="192">
        <v>0</v>
      </c>
      <c r="X1053" s="192">
        <f>W1053*H1053</f>
        <v>0</v>
      </c>
      <c r="Y1053" s="193" t="s">
        <v>1</v>
      </c>
      <c r="Z1053" s="33"/>
      <c r="AA1053" s="33"/>
      <c r="AB1053" s="33"/>
      <c r="AC1053" s="33"/>
      <c r="AD1053" s="33"/>
      <c r="AE1053" s="33"/>
      <c r="AR1053" s="194" t="s">
        <v>152</v>
      </c>
      <c r="AT1053" s="194" t="s">
        <v>140</v>
      </c>
      <c r="AU1053" s="194" t="s">
        <v>79</v>
      </c>
      <c r="AY1053" s="14" t="s">
        <v>146</v>
      </c>
      <c r="BE1053" s="114">
        <f>IF(O1053="základní",K1053,0)</f>
        <v>0</v>
      </c>
      <c r="BF1053" s="114">
        <f>IF(O1053="snížená",K1053,0)</f>
        <v>0</v>
      </c>
      <c r="BG1053" s="114">
        <f>IF(O1053="zákl. přenesená",K1053,0)</f>
        <v>0</v>
      </c>
      <c r="BH1053" s="114">
        <f>IF(O1053="sníž. přenesená",K1053,0)</f>
        <v>0</v>
      </c>
      <c r="BI1053" s="114">
        <f>IF(O1053="nulová",K1053,0)</f>
        <v>0</v>
      </c>
      <c r="BJ1053" s="14" t="s">
        <v>87</v>
      </c>
      <c r="BK1053" s="114">
        <f>ROUND(P1053*H1053,2)</f>
        <v>0</v>
      </c>
      <c r="BL1053" s="14" t="s">
        <v>152</v>
      </c>
      <c r="BM1053" s="194" t="s">
        <v>1988</v>
      </c>
    </row>
    <row r="1054" spans="1:65" s="2" customFormat="1" ht="11.25">
      <c r="A1054" s="33"/>
      <c r="B1054" s="34"/>
      <c r="C1054" s="35"/>
      <c r="D1054" s="195" t="s">
        <v>149</v>
      </c>
      <c r="E1054" s="35"/>
      <c r="F1054" s="196" t="s">
        <v>1987</v>
      </c>
      <c r="G1054" s="35"/>
      <c r="H1054" s="35"/>
      <c r="I1054" s="166"/>
      <c r="J1054" s="166"/>
      <c r="K1054" s="35"/>
      <c r="L1054" s="35"/>
      <c r="M1054" s="36"/>
      <c r="N1054" s="197"/>
      <c r="O1054" s="198"/>
      <c r="P1054" s="70"/>
      <c r="Q1054" s="70"/>
      <c r="R1054" s="70"/>
      <c r="S1054" s="70"/>
      <c r="T1054" s="70"/>
      <c r="U1054" s="70"/>
      <c r="V1054" s="70"/>
      <c r="W1054" s="70"/>
      <c r="X1054" s="70"/>
      <c r="Y1054" s="71"/>
      <c r="Z1054" s="33"/>
      <c r="AA1054" s="33"/>
      <c r="AB1054" s="33"/>
      <c r="AC1054" s="33"/>
      <c r="AD1054" s="33"/>
      <c r="AE1054" s="33"/>
      <c r="AT1054" s="14" t="s">
        <v>149</v>
      </c>
      <c r="AU1054" s="14" t="s">
        <v>79</v>
      </c>
    </row>
    <row r="1055" spans="1:65" s="2" customFormat="1" ht="24.2" customHeight="1">
      <c r="A1055" s="33"/>
      <c r="B1055" s="34"/>
      <c r="C1055" s="180" t="s">
        <v>1989</v>
      </c>
      <c r="D1055" s="180" t="s">
        <v>140</v>
      </c>
      <c r="E1055" s="181" t="s">
        <v>1990</v>
      </c>
      <c r="F1055" s="182" t="s">
        <v>1991</v>
      </c>
      <c r="G1055" s="183" t="s">
        <v>143</v>
      </c>
      <c r="H1055" s="184">
        <v>1</v>
      </c>
      <c r="I1055" s="185"/>
      <c r="J1055" s="186"/>
      <c r="K1055" s="187">
        <f>ROUND(P1055*H1055,2)</f>
        <v>0</v>
      </c>
      <c r="L1055" s="182" t="s">
        <v>144</v>
      </c>
      <c r="M1055" s="188"/>
      <c r="N1055" s="189" t="s">
        <v>1</v>
      </c>
      <c r="O1055" s="190" t="s">
        <v>42</v>
      </c>
      <c r="P1055" s="191">
        <f>I1055+J1055</f>
        <v>0</v>
      </c>
      <c r="Q1055" s="191">
        <f>ROUND(I1055*H1055,2)</f>
        <v>0</v>
      </c>
      <c r="R1055" s="191">
        <f>ROUND(J1055*H1055,2)</f>
        <v>0</v>
      </c>
      <c r="S1055" s="70"/>
      <c r="T1055" s="192">
        <f>S1055*H1055</f>
        <v>0</v>
      </c>
      <c r="U1055" s="192">
        <v>0</v>
      </c>
      <c r="V1055" s="192">
        <f>U1055*H1055</f>
        <v>0</v>
      </c>
      <c r="W1055" s="192">
        <v>0</v>
      </c>
      <c r="X1055" s="192">
        <f>W1055*H1055</f>
        <v>0</v>
      </c>
      <c r="Y1055" s="193" t="s">
        <v>1</v>
      </c>
      <c r="Z1055" s="33"/>
      <c r="AA1055" s="33"/>
      <c r="AB1055" s="33"/>
      <c r="AC1055" s="33"/>
      <c r="AD1055" s="33"/>
      <c r="AE1055" s="33"/>
      <c r="AR1055" s="194" t="s">
        <v>152</v>
      </c>
      <c r="AT1055" s="194" t="s">
        <v>140</v>
      </c>
      <c r="AU1055" s="194" t="s">
        <v>79</v>
      </c>
      <c r="AY1055" s="14" t="s">
        <v>146</v>
      </c>
      <c r="BE1055" s="114">
        <f>IF(O1055="základní",K1055,0)</f>
        <v>0</v>
      </c>
      <c r="BF1055" s="114">
        <f>IF(O1055="snížená",K1055,0)</f>
        <v>0</v>
      </c>
      <c r="BG1055" s="114">
        <f>IF(O1055="zákl. přenesená",K1055,0)</f>
        <v>0</v>
      </c>
      <c r="BH1055" s="114">
        <f>IF(O1055="sníž. přenesená",K1055,0)</f>
        <v>0</v>
      </c>
      <c r="BI1055" s="114">
        <f>IF(O1055="nulová",K1055,0)</f>
        <v>0</v>
      </c>
      <c r="BJ1055" s="14" t="s">
        <v>87</v>
      </c>
      <c r="BK1055" s="114">
        <f>ROUND(P1055*H1055,2)</f>
        <v>0</v>
      </c>
      <c r="BL1055" s="14" t="s">
        <v>152</v>
      </c>
      <c r="BM1055" s="194" t="s">
        <v>1992</v>
      </c>
    </row>
    <row r="1056" spans="1:65" s="2" customFormat="1" ht="11.25">
      <c r="A1056" s="33"/>
      <c r="B1056" s="34"/>
      <c r="C1056" s="35"/>
      <c r="D1056" s="195" t="s">
        <v>149</v>
      </c>
      <c r="E1056" s="35"/>
      <c r="F1056" s="196" t="s">
        <v>1991</v>
      </c>
      <c r="G1056" s="35"/>
      <c r="H1056" s="35"/>
      <c r="I1056" s="166"/>
      <c r="J1056" s="166"/>
      <c r="K1056" s="35"/>
      <c r="L1056" s="35"/>
      <c r="M1056" s="36"/>
      <c r="N1056" s="197"/>
      <c r="O1056" s="198"/>
      <c r="P1056" s="70"/>
      <c r="Q1056" s="70"/>
      <c r="R1056" s="70"/>
      <c r="S1056" s="70"/>
      <c r="T1056" s="70"/>
      <c r="U1056" s="70"/>
      <c r="V1056" s="70"/>
      <c r="W1056" s="70"/>
      <c r="X1056" s="70"/>
      <c r="Y1056" s="71"/>
      <c r="Z1056" s="33"/>
      <c r="AA1056" s="33"/>
      <c r="AB1056" s="33"/>
      <c r="AC1056" s="33"/>
      <c r="AD1056" s="33"/>
      <c r="AE1056" s="33"/>
      <c r="AT1056" s="14" t="s">
        <v>149</v>
      </c>
      <c r="AU1056" s="14" t="s">
        <v>79</v>
      </c>
    </row>
    <row r="1057" spans="1:65" s="2" customFormat="1" ht="24.2" customHeight="1">
      <c r="A1057" s="33"/>
      <c r="B1057" s="34"/>
      <c r="C1057" s="180" t="s">
        <v>1993</v>
      </c>
      <c r="D1057" s="180" t="s">
        <v>140</v>
      </c>
      <c r="E1057" s="181" t="s">
        <v>1994</v>
      </c>
      <c r="F1057" s="182" t="s">
        <v>1995</v>
      </c>
      <c r="G1057" s="183" t="s">
        <v>143</v>
      </c>
      <c r="H1057" s="184">
        <v>1</v>
      </c>
      <c r="I1057" s="185"/>
      <c r="J1057" s="186"/>
      <c r="K1057" s="187">
        <f>ROUND(P1057*H1057,2)</f>
        <v>0</v>
      </c>
      <c r="L1057" s="182" t="s">
        <v>144</v>
      </c>
      <c r="M1057" s="188"/>
      <c r="N1057" s="189" t="s">
        <v>1</v>
      </c>
      <c r="O1057" s="190" t="s">
        <v>42</v>
      </c>
      <c r="P1057" s="191">
        <f>I1057+J1057</f>
        <v>0</v>
      </c>
      <c r="Q1057" s="191">
        <f>ROUND(I1057*H1057,2)</f>
        <v>0</v>
      </c>
      <c r="R1057" s="191">
        <f>ROUND(J1057*H1057,2)</f>
        <v>0</v>
      </c>
      <c r="S1057" s="70"/>
      <c r="T1057" s="192">
        <f>S1057*H1057</f>
        <v>0</v>
      </c>
      <c r="U1057" s="192">
        <v>0</v>
      </c>
      <c r="V1057" s="192">
        <f>U1057*H1057</f>
        <v>0</v>
      </c>
      <c r="W1057" s="192">
        <v>0</v>
      </c>
      <c r="X1057" s="192">
        <f>W1057*H1057</f>
        <v>0</v>
      </c>
      <c r="Y1057" s="193" t="s">
        <v>1</v>
      </c>
      <c r="Z1057" s="33"/>
      <c r="AA1057" s="33"/>
      <c r="AB1057" s="33"/>
      <c r="AC1057" s="33"/>
      <c r="AD1057" s="33"/>
      <c r="AE1057" s="33"/>
      <c r="AR1057" s="194" t="s">
        <v>152</v>
      </c>
      <c r="AT1057" s="194" t="s">
        <v>140</v>
      </c>
      <c r="AU1057" s="194" t="s">
        <v>79</v>
      </c>
      <c r="AY1057" s="14" t="s">
        <v>146</v>
      </c>
      <c r="BE1057" s="114">
        <f>IF(O1057="základní",K1057,0)</f>
        <v>0</v>
      </c>
      <c r="BF1057" s="114">
        <f>IF(O1057="snížená",K1057,0)</f>
        <v>0</v>
      </c>
      <c r="BG1057" s="114">
        <f>IF(O1057="zákl. přenesená",K1057,0)</f>
        <v>0</v>
      </c>
      <c r="BH1057" s="114">
        <f>IF(O1057="sníž. přenesená",K1057,0)</f>
        <v>0</v>
      </c>
      <c r="BI1057" s="114">
        <f>IF(O1057="nulová",K1057,0)</f>
        <v>0</v>
      </c>
      <c r="BJ1057" s="14" t="s">
        <v>87</v>
      </c>
      <c r="BK1057" s="114">
        <f>ROUND(P1057*H1057,2)</f>
        <v>0</v>
      </c>
      <c r="BL1057" s="14" t="s">
        <v>152</v>
      </c>
      <c r="BM1057" s="194" t="s">
        <v>1996</v>
      </c>
    </row>
    <row r="1058" spans="1:65" s="2" customFormat="1" ht="11.25">
      <c r="A1058" s="33"/>
      <c r="B1058" s="34"/>
      <c r="C1058" s="35"/>
      <c r="D1058" s="195" t="s">
        <v>149</v>
      </c>
      <c r="E1058" s="35"/>
      <c r="F1058" s="196" t="s">
        <v>1995</v>
      </c>
      <c r="G1058" s="35"/>
      <c r="H1058" s="35"/>
      <c r="I1058" s="166"/>
      <c r="J1058" s="166"/>
      <c r="K1058" s="35"/>
      <c r="L1058" s="35"/>
      <c r="M1058" s="36"/>
      <c r="N1058" s="197"/>
      <c r="O1058" s="198"/>
      <c r="P1058" s="70"/>
      <c r="Q1058" s="70"/>
      <c r="R1058" s="70"/>
      <c r="S1058" s="70"/>
      <c r="T1058" s="70"/>
      <c r="U1058" s="70"/>
      <c r="V1058" s="70"/>
      <c r="W1058" s="70"/>
      <c r="X1058" s="70"/>
      <c r="Y1058" s="71"/>
      <c r="Z1058" s="33"/>
      <c r="AA1058" s="33"/>
      <c r="AB1058" s="33"/>
      <c r="AC1058" s="33"/>
      <c r="AD1058" s="33"/>
      <c r="AE1058" s="33"/>
      <c r="AT1058" s="14" t="s">
        <v>149</v>
      </c>
      <c r="AU1058" s="14" t="s">
        <v>79</v>
      </c>
    </row>
    <row r="1059" spans="1:65" s="2" customFormat="1" ht="24.2" customHeight="1">
      <c r="A1059" s="33"/>
      <c r="B1059" s="34"/>
      <c r="C1059" s="180" t="s">
        <v>1997</v>
      </c>
      <c r="D1059" s="180" t="s">
        <v>140</v>
      </c>
      <c r="E1059" s="181" t="s">
        <v>1998</v>
      </c>
      <c r="F1059" s="182" t="s">
        <v>1999</v>
      </c>
      <c r="G1059" s="183" t="s">
        <v>143</v>
      </c>
      <c r="H1059" s="184">
        <v>1</v>
      </c>
      <c r="I1059" s="185"/>
      <c r="J1059" s="186"/>
      <c r="K1059" s="187">
        <f>ROUND(P1059*H1059,2)</f>
        <v>0</v>
      </c>
      <c r="L1059" s="182" t="s">
        <v>144</v>
      </c>
      <c r="M1059" s="188"/>
      <c r="N1059" s="189" t="s">
        <v>1</v>
      </c>
      <c r="O1059" s="190" t="s">
        <v>42</v>
      </c>
      <c r="P1059" s="191">
        <f>I1059+J1059</f>
        <v>0</v>
      </c>
      <c r="Q1059" s="191">
        <f>ROUND(I1059*H1059,2)</f>
        <v>0</v>
      </c>
      <c r="R1059" s="191">
        <f>ROUND(J1059*H1059,2)</f>
        <v>0</v>
      </c>
      <c r="S1059" s="70"/>
      <c r="T1059" s="192">
        <f>S1059*H1059</f>
        <v>0</v>
      </c>
      <c r="U1059" s="192">
        <v>0</v>
      </c>
      <c r="V1059" s="192">
        <f>U1059*H1059</f>
        <v>0</v>
      </c>
      <c r="W1059" s="192">
        <v>0</v>
      </c>
      <c r="X1059" s="192">
        <f>W1059*H1059</f>
        <v>0</v>
      </c>
      <c r="Y1059" s="193" t="s">
        <v>1</v>
      </c>
      <c r="Z1059" s="33"/>
      <c r="AA1059" s="33"/>
      <c r="AB1059" s="33"/>
      <c r="AC1059" s="33"/>
      <c r="AD1059" s="33"/>
      <c r="AE1059" s="33"/>
      <c r="AR1059" s="194" t="s">
        <v>152</v>
      </c>
      <c r="AT1059" s="194" t="s">
        <v>140</v>
      </c>
      <c r="AU1059" s="194" t="s">
        <v>79</v>
      </c>
      <c r="AY1059" s="14" t="s">
        <v>146</v>
      </c>
      <c r="BE1059" s="114">
        <f>IF(O1059="základní",K1059,0)</f>
        <v>0</v>
      </c>
      <c r="BF1059" s="114">
        <f>IF(O1059="snížená",K1059,0)</f>
        <v>0</v>
      </c>
      <c r="BG1059" s="114">
        <f>IF(O1059="zákl. přenesená",K1059,0)</f>
        <v>0</v>
      </c>
      <c r="BH1059" s="114">
        <f>IF(O1059="sníž. přenesená",K1059,0)</f>
        <v>0</v>
      </c>
      <c r="BI1059" s="114">
        <f>IF(O1059="nulová",K1059,0)</f>
        <v>0</v>
      </c>
      <c r="BJ1059" s="14" t="s">
        <v>87</v>
      </c>
      <c r="BK1059" s="114">
        <f>ROUND(P1059*H1059,2)</f>
        <v>0</v>
      </c>
      <c r="BL1059" s="14" t="s">
        <v>152</v>
      </c>
      <c r="BM1059" s="194" t="s">
        <v>2000</v>
      </c>
    </row>
    <row r="1060" spans="1:65" s="2" customFormat="1" ht="11.25">
      <c r="A1060" s="33"/>
      <c r="B1060" s="34"/>
      <c r="C1060" s="35"/>
      <c r="D1060" s="195" t="s">
        <v>149</v>
      </c>
      <c r="E1060" s="35"/>
      <c r="F1060" s="196" t="s">
        <v>1999</v>
      </c>
      <c r="G1060" s="35"/>
      <c r="H1060" s="35"/>
      <c r="I1060" s="166"/>
      <c r="J1060" s="166"/>
      <c r="K1060" s="35"/>
      <c r="L1060" s="35"/>
      <c r="M1060" s="36"/>
      <c r="N1060" s="197"/>
      <c r="O1060" s="198"/>
      <c r="P1060" s="70"/>
      <c r="Q1060" s="70"/>
      <c r="R1060" s="70"/>
      <c r="S1060" s="70"/>
      <c r="T1060" s="70"/>
      <c r="U1060" s="70"/>
      <c r="V1060" s="70"/>
      <c r="W1060" s="70"/>
      <c r="X1060" s="70"/>
      <c r="Y1060" s="71"/>
      <c r="Z1060" s="33"/>
      <c r="AA1060" s="33"/>
      <c r="AB1060" s="33"/>
      <c r="AC1060" s="33"/>
      <c r="AD1060" s="33"/>
      <c r="AE1060" s="33"/>
      <c r="AT1060" s="14" t="s">
        <v>149</v>
      </c>
      <c r="AU1060" s="14" t="s">
        <v>79</v>
      </c>
    </row>
    <row r="1061" spans="1:65" s="2" customFormat="1" ht="24.2" customHeight="1">
      <c r="A1061" s="33"/>
      <c r="B1061" s="34"/>
      <c r="C1061" s="180" t="s">
        <v>2001</v>
      </c>
      <c r="D1061" s="180" t="s">
        <v>140</v>
      </c>
      <c r="E1061" s="181" t="s">
        <v>2002</v>
      </c>
      <c r="F1061" s="182" t="s">
        <v>2003</v>
      </c>
      <c r="G1061" s="183" t="s">
        <v>143</v>
      </c>
      <c r="H1061" s="184">
        <v>1</v>
      </c>
      <c r="I1061" s="185"/>
      <c r="J1061" s="186"/>
      <c r="K1061" s="187">
        <f>ROUND(P1061*H1061,2)</f>
        <v>0</v>
      </c>
      <c r="L1061" s="182" t="s">
        <v>144</v>
      </c>
      <c r="M1061" s="188"/>
      <c r="N1061" s="189" t="s">
        <v>1</v>
      </c>
      <c r="O1061" s="190" t="s">
        <v>42</v>
      </c>
      <c r="P1061" s="191">
        <f>I1061+J1061</f>
        <v>0</v>
      </c>
      <c r="Q1061" s="191">
        <f>ROUND(I1061*H1061,2)</f>
        <v>0</v>
      </c>
      <c r="R1061" s="191">
        <f>ROUND(J1061*H1061,2)</f>
        <v>0</v>
      </c>
      <c r="S1061" s="70"/>
      <c r="T1061" s="192">
        <f>S1061*H1061</f>
        <v>0</v>
      </c>
      <c r="U1061" s="192">
        <v>0</v>
      </c>
      <c r="V1061" s="192">
        <f>U1061*H1061</f>
        <v>0</v>
      </c>
      <c r="W1061" s="192">
        <v>0</v>
      </c>
      <c r="X1061" s="192">
        <f>W1061*H1061</f>
        <v>0</v>
      </c>
      <c r="Y1061" s="193" t="s">
        <v>1</v>
      </c>
      <c r="Z1061" s="33"/>
      <c r="AA1061" s="33"/>
      <c r="AB1061" s="33"/>
      <c r="AC1061" s="33"/>
      <c r="AD1061" s="33"/>
      <c r="AE1061" s="33"/>
      <c r="AR1061" s="194" t="s">
        <v>152</v>
      </c>
      <c r="AT1061" s="194" t="s">
        <v>140</v>
      </c>
      <c r="AU1061" s="194" t="s">
        <v>79</v>
      </c>
      <c r="AY1061" s="14" t="s">
        <v>146</v>
      </c>
      <c r="BE1061" s="114">
        <f>IF(O1061="základní",K1061,0)</f>
        <v>0</v>
      </c>
      <c r="BF1061" s="114">
        <f>IF(O1061="snížená",K1061,0)</f>
        <v>0</v>
      </c>
      <c r="BG1061" s="114">
        <f>IF(O1061="zákl. přenesená",K1061,0)</f>
        <v>0</v>
      </c>
      <c r="BH1061" s="114">
        <f>IF(O1061="sníž. přenesená",K1061,0)</f>
        <v>0</v>
      </c>
      <c r="BI1061" s="114">
        <f>IF(O1061="nulová",K1061,0)</f>
        <v>0</v>
      </c>
      <c r="BJ1061" s="14" t="s">
        <v>87</v>
      </c>
      <c r="BK1061" s="114">
        <f>ROUND(P1061*H1061,2)</f>
        <v>0</v>
      </c>
      <c r="BL1061" s="14" t="s">
        <v>152</v>
      </c>
      <c r="BM1061" s="194" t="s">
        <v>2004</v>
      </c>
    </row>
    <row r="1062" spans="1:65" s="2" customFormat="1" ht="11.25">
      <c r="A1062" s="33"/>
      <c r="B1062" s="34"/>
      <c r="C1062" s="35"/>
      <c r="D1062" s="195" t="s">
        <v>149</v>
      </c>
      <c r="E1062" s="35"/>
      <c r="F1062" s="196" t="s">
        <v>2003</v>
      </c>
      <c r="G1062" s="35"/>
      <c r="H1062" s="35"/>
      <c r="I1062" s="166"/>
      <c r="J1062" s="166"/>
      <c r="K1062" s="35"/>
      <c r="L1062" s="35"/>
      <c r="M1062" s="36"/>
      <c r="N1062" s="197"/>
      <c r="O1062" s="198"/>
      <c r="P1062" s="70"/>
      <c r="Q1062" s="70"/>
      <c r="R1062" s="70"/>
      <c r="S1062" s="70"/>
      <c r="T1062" s="70"/>
      <c r="U1062" s="70"/>
      <c r="V1062" s="70"/>
      <c r="W1062" s="70"/>
      <c r="X1062" s="70"/>
      <c r="Y1062" s="71"/>
      <c r="Z1062" s="33"/>
      <c r="AA1062" s="33"/>
      <c r="AB1062" s="33"/>
      <c r="AC1062" s="33"/>
      <c r="AD1062" s="33"/>
      <c r="AE1062" s="33"/>
      <c r="AT1062" s="14" t="s">
        <v>149</v>
      </c>
      <c r="AU1062" s="14" t="s">
        <v>79</v>
      </c>
    </row>
    <row r="1063" spans="1:65" s="2" customFormat="1" ht="24.2" customHeight="1">
      <c r="A1063" s="33"/>
      <c r="B1063" s="34"/>
      <c r="C1063" s="180" t="s">
        <v>2005</v>
      </c>
      <c r="D1063" s="180" t="s">
        <v>140</v>
      </c>
      <c r="E1063" s="181" t="s">
        <v>2006</v>
      </c>
      <c r="F1063" s="182" t="s">
        <v>2007</v>
      </c>
      <c r="G1063" s="183" t="s">
        <v>143</v>
      </c>
      <c r="H1063" s="184">
        <v>1</v>
      </c>
      <c r="I1063" s="185"/>
      <c r="J1063" s="186"/>
      <c r="K1063" s="187">
        <f>ROUND(P1063*H1063,2)</f>
        <v>0</v>
      </c>
      <c r="L1063" s="182" t="s">
        <v>144</v>
      </c>
      <c r="M1063" s="188"/>
      <c r="N1063" s="189" t="s">
        <v>1</v>
      </c>
      <c r="O1063" s="190" t="s">
        <v>42</v>
      </c>
      <c r="P1063" s="191">
        <f>I1063+J1063</f>
        <v>0</v>
      </c>
      <c r="Q1063" s="191">
        <f>ROUND(I1063*H1063,2)</f>
        <v>0</v>
      </c>
      <c r="R1063" s="191">
        <f>ROUND(J1063*H1063,2)</f>
        <v>0</v>
      </c>
      <c r="S1063" s="70"/>
      <c r="T1063" s="192">
        <f>S1063*H1063</f>
        <v>0</v>
      </c>
      <c r="U1063" s="192">
        <v>0</v>
      </c>
      <c r="V1063" s="192">
        <f>U1063*H1063</f>
        <v>0</v>
      </c>
      <c r="W1063" s="192">
        <v>0</v>
      </c>
      <c r="X1063" s="192">
        <f>W1063*H1063</f>
        <v>0</v>
      </c>
      <c r="Y1063" s="193" t="s">
        <v>1</v>
      </c>
      <c r="Z1063" s="33"/>
      <c r="AA1063" s="33"/>
      <c r="AB1063" s="33"/>
      <c r="AC1063" s="33"/>
      <c r="AD1063" s="33"/>
      <c r="AE1063" s="33"/>
      <c r="AR1063" s="194" t="s">
        <v>152</v>
      </c>
      <c r="AT1063" s="194" t="s">
        <v>140</v>
      </c>
      <c r="AU1063" s="194" t="s">
        <v>79</v>
      </c>
      <c r="AY1063" s="14" t="s">
        <v>146</v>
      </c>
      <c r="BE1063" s="114">
        <f>IF(O1063="základní",K1063,0)</f>
        <v>0</v>
      </c>
      <c r="BF1063" s="114">
        <f>IF(O1063="snížená",K1063,0)</f>
        <v>0</v>
      </c>
      <c r="BG1063" s="114">
        <f>IF(O1063="zákl. přenesená",K1063,0)</f>
        <v>0</v>
      </c>
      <c r="BH1063" s="114">
        <f>IF(O1063="sníž. přenesená",K1063,0)</f>
        <v>0</v>
      </c>
      <c r="BI1063" s="114">
        <f>IF(O1063="nulová",K1063,0)</f>
        <v>0</v>
      </c>
      <c r="BJ1063" s="14" t="s">
        <v>87</v>
      </c>
      <c r="BK1063" s="114">
        <f>ROUND(P1063*H1063,2)</f>
        <v>0</v>
      </c>
      <c r="BL1063" s="14" t="s">
        <v>152</v>
      </c>
      <c r="BM1063" s="194" t="s">
        <v>2008</v>
      </c>
    </row>
    <row r="1064" spans="1:65" s="2" customFormat="1" ht="11.25">
      <c r="A1064" s="33"/>
      <c r="B1064" s="34"/>
      <c r="C1064" s="35"/>
      <c r="D1064" s="195" t="s">
        <v>149</v>
      </c>
      <c r="E1064" s="35"/>
      <c r="F1064" s="196" t="s">
        <v>2007</v>
      </c>
      <c r="G1064" s="35"/>
      <c r="H1064" s="35"/>
      <c r="I1064" s="166"/>
      <c r="J1064" s="166"/>
      <c r="K1064" s="35"/>
      <c r="L1064" s="35"/>
      <c r="M1064" s="36"/>
      <c r="N1064" s="197"/>
      <c r="O1064" s="198"/>
      <c r="P1064" s="70"/>
      <c r="Q1064" s="70"/>
      <c r="R1064" s="70"/>
      <c r="S1064" s="70"/>
      <c r="T1064" s="70"/>
      <c r="U1064" s="70"/>
      <c r="V1064" s="70"/>
      <c r="W1064" s="70"/>
      <c r="X1064" s="70"/>
      <c r="Y1064" s="71"/>
      <c r="Z1064" s="33"/>
      <c r="AA1064" s="33"/>
      <c r="AB1064" s="33"/>
      <c r="AC1064" s="33"/>
      <c r="AD1064" s="33"/>
      <c r="AE1064" s="33"/>
      <c r="AT1064" s="14" t="s">
        <v>149</v>
      </c>
      <c r="AU1064" s="14" t="s">
        <v>79</v>
      </c>
    </row>
    <row r="1065" spans="1:65" s="2" customFormat="1" ht="24.2" customHeight="1">
      <c r="A1065" s="33"/>
      <c r="B1065" s="34"/>
      <c r="C1065" s="180" t="s">
        <v>2009</v>
      </c>
      <c r="D1065" s="180" t="s">
        <v>140</v>
      </c>
      <c r="E1065" s="181" t="s">
        <v>2010</v>
      </c>
      <c r="F1065" s="182" t="s">
        <v>2011</v>
      </c>
      <c r="G1065" s="183" t="s">
        <v>143</v>
      </c>
      <c r="H1065" s="184">
        <v>1</v>
      </c>
      <c r="I1065" s="185"/>
      <c r="J1065" s="186"/>
      <c r="K1065" s="187">
        <f>ROUND(P1065*H1065,2)</f>
        <v>0</v>
      </c>
      <c r="L1065" s="182" t="s">
        <v>144</v>
      </c>
      <c r="M1065" s="188"/>
      <c r="N1065" s="189" t="s">
        <v>1</v>
      </c>
      <c r="O1065" s="190" t="s">
        <v>42</v>
      </c>
      <c r="P1065" s="191">
        <f>I1065+J1065</f>
        <v>0</v>
      </c>
      <c r="Q1065" s="191">
        <f>ROUND(I1065*H1065,2)</f>
        <v>0</v>
      </c>
      <c r="R1065" s="191">
        <f>ROUND(J1065*H1065,2)</f>
        <v>0</v>
      </c>
      <c r="S1065" s="70"/>
      <c r="T1065" s="192">
        <f>S1065*H1065</f>
        <v>0</v>
      </c>
      <c r="U1065" s="192">
        <v>0</v>
      </c>
      <c r="V1065" s="192">
        <f>U1065*H1065</f>
        <v>0</v>
      </c>
      <c r="W1065" s="192">
        <v>0</v>
      </c>
      <c r="X1065" s="192">
        <f>W1065*H1065</f>
        <v>0</v>
      </c>
      <c r="Y1065" s="193" t="s">
        <v>1</v>
      </c>
      <c r="Z1065" s="33"/>
      <c r="AA1065" s="33"/>
      <c r="AB1065" s="33"/>
      <c r="AC1065" s="33"/>
      <c r="AD1065" s="33"/>
      <c r="AE1065" s="33"/>
      <c r="AR1065" s="194" t="s">
        <v>152</v>
      </c>
      <c r="AT1065" s="194" t="s">
        <v>140</v>
      </c>
      <c r="AU1065" s="194" t="s">
        <v>79</v>
      </c>
      <c r="AY1065" s="14" t="s">
        <v>146</v>
      </c>
      <c r="BE1065" s="114">
        <f>IF(O1065="základní",K1065,0)</f>
        <v>0</v>
      </c>
      <c r="BF1065" s="114">
        <f>IF(O1065="snížená",K1065,0)</f>
        <v>0</v>
      </c>
      <c r="BG1065" s="114">
        <f>IF(O1065="zákl. přenesená",K1065,0)</f>
        <v>0</v>
      </c>
      <c r="BH1065" s="114">
        <f>IF(O1065="sníž. přenesená",K1065,0)</f>
        <v>0</v>
      </c>
      <c r="BI1065" s="114">
        <f>IF(O1065="nulová",K1065,0)</f>
        <v>0</v>
      </c>
      <c r="BJ1065" s="14" t="s">
        <v>87</v>
      </c>
      <c r="BK1065" s="114">
        <f>ROUND(P1065*H1065,2)</f>
        <v>0</v>
      </c>
      <c r="BL1065" s="14" t="s">
        <v>152</v>
      </c>
      <c r="BM1065" s="194" t="s">
        <v>2012</v>
      </c>
    </row>
    <row r="1066" spans="1:65" s="2" customFormat="1" ht="11.25">
      <c r="A1066" s="33"/>
      <c r="B1066" s="34"/>
      <c r="C1066" s="35"/>
      <c r="D1066" s="195" t="s">
        <v>149</v>
      </c>
      <c r="E1066" s="35"/>
      <c r="F1066" s="196" t="s">
        <v>2011</v>
      </c>
      <c r="G1066" s="35"/>
      <c r="H1066" s="35"/>
      <c r="I1066" s="166"/>
      <c r="J1066" s="166"/>
      <c r="K1066" s="35"/>
      <c r="L1066" s="35"/>
      <c r="M1066" s="36"/>
      <c r="N1066" s="197"/>
      <c r="O1066" s="198"/>
      <c r="P1066" s="70"/>
      <c r="Q1066" s="70"/>
      <c r="R1066" s="70"/>
      <c r="S1066" s="70"/>
      <c r="T1066" s="70"/>
      <c r="U1066" s="70"/>
      <c r="V1066" s="70"/>
      <c r="W1066" s="70"/>
      <c r="X1066" s="70"/>
      <c r="Y1066" s="71"/>
      <c r="Z1066" s="33"/>
      <c r="AA1066" s="33"/>
      <c r="AB1066" s="33"/>
      <c r="AC1066" s="33"/>
      <c r="AD1066" s="33"/>
      <c r="AE1066" s="33"/>
      <c r="AT1066" s="14" t="s">
        <v>149</v>
      </c>
      <c r="AU1066" s="14" t="s">
        <v>79</v>
      </c>
    </row>
    <row r="1067" spans="1:65" s="2" customFormat="1" ht="24.2" customHeight="1">
      <c r="A1067" s="33"/>
      <c r="B1067" s="34"/>
      <c r="C1067" s="180" t="s">
        <v>2013</v>
      </c>
      <c r="D1067" s="180" t="s">
        <v>140</v>
      </c>
      <c r="E1067" s="181" t="s">
        <v>2014</v>
      </c>
      <c r="F1067" s="182" t="s">
        <v>2015</v>
      </c>
      <c r="G1067" s="183" t="s">
        <v>143</v>
      </c>
      <c r="H1067" s="184">
        <v>1</v>
      </c>
      <c r="I1067" s="185"/>
      <c r="J1067" s="186"/>
      <c r="K1067" s="187">
        <f>ROUND(P1067*H1067,2)</f>
        <v>0</v>
      </c>
      <c r="L1067" s="182" t="s">
        <v>144</v>
      </c>
      <c r="M1067" s="188"/>
      <c r="N1067" s="189" t="s">
        <v>1</v>
      </c>
      <c r="O1067" s="190" t="s">
        <v>42</v>
      </c>
      <c r="P1067" s="191">
        <f>I1067+J1067</f>
        <v>0</v>
      </c>
      <c r="Q1067" s="191">
        <f>ROUND(I1067*H1067,2)</f>
        <v>0</v>
      </c>
      <c r="R1067" s="191">
        <f>ROUND(J1067*H1067,2)</f>
        <v>0</v>
      </c>
      <c r="S1067" s="70"/>
      <c r="T1067" s="192">
        <f>S1067*H1067</f>
        <v>0</v>
      </c>
      <c r="U1067" s="192">
        <v>0</v>
      </c>
      <c r="V1067" s="192">
        <f>U1067*H1067</f>
        <v>0</v>
      </c>
      <c r="W1067" s="192">
        <v>0</v>
      </c>
      <c r="X1067" s="192">
        <f>W1067*H1067</f>
        <v>0</v>
      </c>
      <c r="Y1067" s="193" t="s">
        <v>1</v>
      </c>
      <c r="Z1067" s="33"/>
      <c r="AA1067" s="33"/>
      <c r="AB1067" s="33"/>
      <c r="AC1067" s="33"/>
      <c r="AD1067" s="33"/>
      <c r="AE1067" s="33"/>
      <c r="AR1067" s="194" t="s">
        <v>152</v>
      </c>
      <c r="AT1067" s="194" t="s">
        <v>140</v>
      </c>
      <c r="AU1067" s="194" t="s">
        <v>79</v>
      </c>
      <c r="AY1067" s="14" t="s">
        <v>146</v>
      </c>
      <c r="BE1067" s="114">
        <f>IF(O1067="základní",K1067,0)</f>
        <v>0</v>
      </c>
      <c r="BF1067" s="114">
        <f>IF(O1067="snížená",K1067,0)</f>
        <v>0</v>
      </c>
      <c r="BG1067" s="114">
        <f>IF(O1067="zákl. přenesená",K1067,0)</f>
        <v>0</v>
      </c>
      <c r="BH1067" s="114">
        <f>IF(O1067="sníž. přenesená",K1067,0)</f>
        <v>0</v>
      </c>
      <c r="BI1067" s="114">
        <f>IF(O1067="nulová",K1067,0)</f>
        <v>0</v>
      </c>
      <c r="BJ1067" s="14" t="s">
        <v>87</v>
      </c>
      <c r="BK1067" s="114">
        <f>ROUND(P1067*H1067,2)</f>
        <v>0</v>
      </c>
      <c r="BL1067" s="14" t="s">
        <v>152</v>
      </c>
      <c r="BM1067" s="194" t="s">
        <v>2016</v>
      </c>
    </row>
    <row r="1068" spans="1:65" s="2" customFormat="1" ht="11.25">
      <c r="A1068" s="33"/>
      <c r="B1068" s="34"/>
      <c r="C1068" s="35"/>
      <c r="D1068" s="195" t="s">
        <v>149</v>
      </c>
      <c r="E1068" s="35"/>
      <c r="F1068" s="196" t="s">
        <v>2015</v>
      </c>
      <c r="G1068" s="35"/>
      <c r="H1068" s="35"/>
      <c r="I1068" s="166"/>
      <c r="J1068" s="166"/>
      <c r="K1068" s="35"/>
      <c r="L1068" s="35"/>
      <c r="M1068" s="36"/>
      <c r="N1068" s="197"/>
      <c r="O1068" s="198"/>
      <c r="P1068" s="70"/>
      <c r="Q1068" s="70"/>
      <c r="R1068" s="70"/>
      <c r="S1068" s="70"/>
      <c r="T1068" s="70"/>
      <c r="U1068" s="70"/>
      <c r="V1068" s="70"/>
      <c r="W1068" s="70"/>
      <c r="X1068" s="70"/>
      <c r="Y1068" s="71"/>
      <c r="Z1068" s="33"/>
      <c r="AA1068" s="33"/>
      <c r="AB1068" s="33"/>
      <c r="AC1068" s="33"/>
      <c r="AD1068" s="33"/>
      <c r="AE1068" s="33"/>
      <c r="AT1068" s="14" t="s">
        <v>149</v>
      </c>
      <c r="AU1068" s="14" t="s">
        <v>79</v>
      </c>
    </row>
    <row r="1069" spans="1:65" s="2" customFormat="1" ht="24.2" customHeight="1">
      <c r="A1069" s="33"/>
      <c r="B1069" s="34"/>
      <c r="C1069" s="180" t="s">
        <v>2017</v>
      </c>
      <c r="D1069" s="180" t="s">
        <v>140</v>
      </c>
      <c r="E1069" s="181" t="s">
        <v>2018</v>
      </c>
      <c r="F1069" s="182" t="s">
        <v>2019</v>
      </c>
      <c r="G1069" s="183" t="s">
        <v>143</v>
      </c>
      <c r="H1069" s="184">
        <v>1</v>
      </c>
      <c r="I1069" s="185"/>
      <c r="J1069" s="186"/>
      <c r="K1069" s="187">
        <f>ROUND(P1069*H1069,2)</f>
        <v>0</v>
      </c>
      <c r="L1069" s="182" t="s">
        <v>144</v>
      </c>
      <c r="M1069" s="188"/>
      <c r="N1069" s="189" t="s">
        <v>1</v>
      </c>
      <c r="O1069" s="190" t="s">
        <v>42</v>
      </c>
      <c r="P1069" s="191">
        <f>I1069+J1069</f>
        <v>0</v>
      </c>
      <c r="Q1069" s="191">
        <f>ROUND(I1069*H1069,2)</f>
        <v>0</v>
      </c>
      <c r="R1069" s="191">
        <f>ROUND(J1069*H1069,2)</f>
        <v>0</v>
      </c>
      <c r="S1069" s="70"/>
      <c r="T1069" s="192">
        <f>S1069*H1069</f>
        <v>0</v>
      </c>
      <c r="U1069" s="192">
        <v>0</v>
      </c>
      <c r="V1069" s="192">
        <f>U1069*H1069</f>
        <v>0</v>
      </c>
      <c r="W1069" s="192">
        <v>0</v>
      </c>
      <c r="X1069" s="192">
        <f>W1069*H1069</f>
        <v>0</v>
      </c>
      <c r="Y1069" s="193" t="s">
        <v>1</v>
      </c>
      <c r="Z1069" s="33"/>
      <c r="AA1069" s="33"/>
      <c r="AB1069" s="33"/>
      <c r="AC1069" s="33"/>
      <c r="AD1069" s="33"/>
      <c r="AE1069" s="33"/>
      <c r="AR1069" s="194" t="s">
        <v>152</v>
      </c>
      <c r="AT1069" s="194" t="s">
        <v>140</v>
      </c>
      <c r="AU1069" s="194" t="s">
        <v>79</v>
      </c>
      <c r="AY1069" s="14" t="s">
        <v>146</v>
      </c>
      <c r="BE1069" s="114">
        <f>IF(O1069="základní",K1069,0)</f>
        <v>0</v>
      </c>
      <c r="BF1069" s="114">
        <f>IF(O1069="snížená",K1069,0)</f>
        <v>0</v>
      </c>
      <c r="BG1069" s="114">
        <f>IF(O1069="zákl. přenesená",K1069,0)</f>
        <v>0</v>
      </c>
      <c r="BH1069" s="114">
        <f>IF(O1069="sníž. přenesená",K1069,0)</f>
        <v>0</v>
      </c>
      <c r="BI1069" s="114">
        <f>IF(O1069="nulová",K1069,0)</f>
        <v>0</v>
      </c>
      <c r="BJ1069" s="14" t="s">
        <v>87</v>
      </c>
      <c r="BK1069" s="114">
        <f>ROUND(P1069*H1069,2)</f>
        <v>0</v>
      </c>
      <c r="BL1069" s="14" t="s">
        <v>152</v>
      </c>
      <c r="BM1069" s="194" t="s">
        <v>2020</v>
      </c>
    </row>
    <row r="1070" spans="1:65" s="2" customFormat="1" ht="11.25">
      <c r="A1070" s="33"/>
      <c r="B1070" s="34"/>
      <c r="C1070" s="35"/>
      <c r="D1070" s="195" t="s">
        <v>149</v>
      </c>
      <c r="E1070" s="35"/>
      <c r="F1070" s="196" t="s">
        <v>2019</v>
      </c>
      <c r="G1070" s="35"/>
      <c r="H1070" s="35"/>
      <c r="I1070" s="166"/>
      <c r="J1070" s="166"/>
      <c r="K1070" s="35"/>
      <c r="L1070" s="35"/>
      <c r="M1070" s="36"/>
      <c r="N1070" s="197"/>
      <c r="O1070" s="198"/>
      <c r="P1070" s="70"/>
      <c r="Q1070" s="70"/>
      <c r="R1070" s="70"/>
      <c r="S1070" s="70"/>
      <c r="T1070" s="70"/>
      <c r="U1070" s="70"/>
      <c r="V1070" s="70"/>
      <c r="W1070" s="70"/>
      <c r="X1070" s="70"/>
      <c r="Y1070" s="71"/>
      <c r="Z1070" s="33"/>
      <c r="AA1070" s="33"/>
      <c r="AB1070" s="33"/>
      <c r="AC1070" s="33"/>
      <c r="AD1070" s="33"/>
      <c r="AE1070" s="33"/>
      <c r="AT1070" s="14" t="s">
        <v>149</v>
      </c>
      <c r="AU1070" s="14" t="s">
        <v>79</v>
      </c>
    </row>
    <row r="1071" spans="1:65" s="2" customFormat="1" ht="24.2" customHeight="1">
      <c r="A1071" s="33"/>
      <c r="B1071" s="34"/>
      <c r="C1071" s="180" t="s">
        <v>2021</v>
      </c>
      <c r="D1071" s="180" t="s">
        <v>140</v>
      </c>
      <c r="E1071" s="181" t="s">
        <v>2022</v>
      </c>
      <c r="F1071" s="182" t="s">
        <v>2023</v>
      </c>
      <c r="G1071" s="183" t="s">
        <v>143</v>
      </c>
      <c r="H1071" s="184">
        <v>1</v>
      </c>
      <c r="I1071" s="185"/>
      <c r="J1071" s="186"/>
      <c r="K1071" s="187">
        <f>ROUND(P1071*H1071,2)</f>
        <v>0</v>
      </c>
      <c r="L1071" s="182" t="s">
        <v>144</v>
      </c>
      <c r="M1071" s="188"/>
      <c r="N1071" s="189" t="s">
        <v>1</v>
      </c>
      <c r="O1071" s="190" t="s">
        <v>42</v>
      </c>
      <c r="P1071" s="191">
        <f>I1071+J1071</f>
        <v>0</v>
      </c>
      <c r="Q1071" s="191">
        <f>ROUND(I1071*H1071,2)</f>
        <v>0</v>
      </c>
      <c r="R1071" s="191">
        <f>ROUND(J1071*H1071,2)</f>
        <v>0</v>
      </c>
      <c r="S1071" s="70"/>
      <c r="T1071" s="192">
        <f>S1071*H1071</f>
        <v>0</v>
      </c>
      <c r="U1071" s="192">
        <v>0</v>
      </c>
      <c r="V1071" s="192">
        <f>U1071*H1071</f>
        <v>0</v>
      </c>
      <c r="W1071" s="192">
        <v>0</v>
      </c>
      <c r="X1071" s="192">
        <f>W1071*H1071</f>
        <v>0</v>
      </c>
      <c r="Y1071" s="193" t="s">
        <v>1</v>
      </c>
      <c r="Z1071" s="33"/>
      <c r="AA1071" s="33"/>
      <c r="AB1071" s="33"/>
      <c r="AC1071" s="33"/>
      <c r="AD1071" s="33"/>
      <c r="AE1071" s="33"/>
      <c r="AR1071" s="194" t="s">
        <v>152</v>
      </c>
      <c r="AT1071" s="194" t="s">
        <v>140</v>
      </c>
      <c r="AU1071" s="194" t="s">
        <v>79</v>
      </c>
      <c r="AY1071" s="14" t="s">
        <v>146</v>
      </c>
      <c r="BE1071" s="114">
        <f>IF(O1071="základní",K1071,0)</f>
        <v>0</v>
      </c>
      <c r="BF1071" s="114">
        <f>IF(O1071="snížená",K1071,0)</f>
        <v>0</v>
      </c>
      <c r="BG1071" s="114">
        <f>IF(O1071="zákl. přenesená",K1071,0)</f>
        <v>0</v>
      </c>
      <c r="BH1071" s="114">
        <f>IF(O1071="sníž. přenesená",K1071,0)</f>
        <v>0</v>
      </c>
      <c r="BI1071" s="114">
        <f>IF(O1071="nulová",K1071,0)</f>
        <v>0</v>
      </c>
      <c r="BJ1071" s="14" t="s">
        <v>87</v>
      </c>
      <c r="BK1071" s="114">
        <f>ROUND(P1071*H1071,2)</f>
        <v>0</v>
      </c>
      <c r="BL1071" s="14" t="s">
        <v>152</v>
      </c>
      <c r="BM1071" s="194" t="s">
        <v>2024</v>
      </c>
    </row>
    <row r="1072" spans="1:65" s="2" customFormat="1" ht="11.25">
      <c r="A1072" s="33"/>
      <c r="B1072" s="34"/>
      <c r="C1072" s="35"/>
      <c r="D1072" s="195" t="s">
        <v>149</v>
      </c>
      <c r="E1072" s="35"/>
      <c r="F1072" s="196" t="s">
        <v>2023</v>
      </c>
      <c r="G1072" s="35"/>
      <c r="H1072" s="35"/>
      <c r="I1072" s="166"/>
      <c r="J1072" s="166"/>
      <c r="K1072" s="35"/>
      <c r="L1072" s="35"/>
      <c r="M1072" s="36"/>
      <c r="N1072" s="197"/>
      <c r="O1072" s="198"/>
      <c r="P1072" s="70"/>
      <c r="Q1072" s="70"/>
      <c r="R1072" s="70"/>
      <c r="S1072" s="70"/>
      <c r="T1072" s="70"/>
      <c r="U1072" s="70"/>
      <c r="V1072" s="70"/>
      <c r="W1072" s="70"/>
      <c r="X1072" s="70"/>
      <c r="Y1072" s="71"/>
      <c r="Z1072" s="33"/>
      <c r="AA1072" s="33"/>
      <c r="AB1072" s="33"/>
      <c r="AC1072" s="33"/>
      <c r="AD1072" s="33"/>
      <c r="AE1072" s="33"/>
      <c r="AT1072" s="14" t="s">
        <v>149</v>
      </c>
      <c r="AU1072" s="14" t="s">
        <v>79</v>
      </c>
    </row>
    <row r="1073" spans="1:65" s="2" customFormat="1" ht="24.2" customHeight="1">
      <c r="A1073" s="33"/>
      <c r="B1073" s="34"/>
      <c r="C1073" s="180" t="s">
        <v>2025</v>
      </c>
      <c r="D1073" s="180" t="s">
        <v>140</v>
      </c>
      <c r="E1073" s="181" t="s">
        <v>2026</v>
      </c>
      <c r="F1073" s="182" t="s">
        <v>2027</v>
      </c>
      <c r="G1073" s="183" t="s">
        <v>143</v>
      </c>
      <c r="H1073" s="184">
        <v>1</v>
      </c>
      <c r="I1073" s="185"/>
      <c r="J1073" s="186"/>
      <c r="K1073" s="187">
        <f>ROUND(P1073*H1073,2)</f>
        <v>0</v>
      </c>
      <c r="L1073" s="182" t="s">
        <v>144</v>
      </c>
      <c r="M1073" s="188"/>
      <c r="N1073" s="189" t="s">
        <v>1</v>
      </c>
      <c r="O1073" s="190" t="s">
        <v>42</v>
      </c>
      <c r="P1073" s="191">
        <f>I1073+J1073</f>
        <v>0</v>
      </c>
      <c r="Q1073" s="191">
        <f>ROUND(I1073*H1073,2)</f>
        <v>0</v>
      </c>
      <c r="R1073" s="191">
        <f>ROUND(J1073*H1073,2)</f>
        <v>0</v>
      </c>
      <c r="S1073" s="70"/>
      <c r="T1073" s="192">
        <f>S1073*H1073</f>
        <v>0</v>
      </c>
      <c r="U1073" s="192">
        <v>0</v>
      </c>
      <c r="V1073" s="192">
        <f>U1073*H1073</f>
        <v>0</v>
      </c>
      <c r="W1073" s="192">
        <v>0</v>
      </c>
      <c r="X1073" s="192">
        <f>W1073*H1073</f>
        <v>0</v>
      </c>
      <c r="Y1073" s="193" t="s">
        <v>1</v>
      </c>
      <c r="Z1073" s="33"/>
      <c r="AA1073" s="33"/>
      <c r="AB1073" s="33"/>
      <c r="AC1073" s="33"/>
      <c r="AD1073" s="33"/>
      <c r="AE1073" s="33"/>
      <c r="AR1073" s="194" t="s">
        <v>152</v>
      </c>
      <c r="AT1073" s="194" t="s">
        <v>140</v>
      </c>
      <c r="AU1073" s="194" t="s">
        <v>79</v>
      </c>
      <c r="AY1073" s="14" t="s">
        <v>146</v>
      </c>
      <c r="BE1073" s="114">
        <f>IF(O1073="základní",K1073,0)</f>
        <v>0</v>
      </c>
      <c r="BF1073" s="114">
        <f>IF(O1073="snížená",K1073,0)</f>
        <v>0</v>
      </c>
      <c r="BG1073" s="114">
        <f>IF(O1073="zákl. přenesená",K1073,0)</f>
        <v>0</v>
      </c>
      <c r="BH1073" s="114">
        <f>IF(O1073="sníž. přenesená",K1073,0)</f>
        <v>0</v>
      </c>
      <c r="BI1073" s="114">
        <f>IF(O1073="nulová",K1073,0)</f>
        <v>0</v>
      </c>
      <c r="BJ1073" s="14" t="s">
        <v>87</v>
      </c>
      <c r="BK1073" s="114">
        <f>ROUND(P1073*H1073,2)</f>
        <v>0</v>
      </c>
      <c r="BL1073" s="14" t="s">
        <v>152</v>
      </c>
      <c r="BM1073" s="194" t="s">
        <v>2028</v>
      </c>
    </row>
    <row r="1074" spans="1:65" s="2" customFormat="1" ht="11.25">
      <c r="A1074" s="33"/>
      <c r="B1074" s="34"/>
      <c r="C1074" s="35"/>
      <c r="D1074" s="195" t="s">
        <v>149</v>
      </c>
      <c r="E1074" s="35"/>
      <c r="F1074" s="196" t="s">
        <v>2027</v>
      </c>
      <c r="G1074" s="35"/>
      <c r="H1074" s="35"/>
      <c r="I1074" s="166"/>
      <c r="J1074" s="166"/>
      <c r="K1074" s="35"/>
      <c r="L1074" s="35"/>
      <c r="M1074" s="36"/>
      <c r="N1074" s="197"/>
      <c r="O1074" s="198"/>
      <c r="P1074" s="70"/>
      <c r="Q1074" s="70"/>
      <c r="R1074" s="70"/>
      <c r="S1074" s="70"/>
      <c r="T1074" s="70"/>
      <c r="U1074" s="70"/>
      <c r="V1074" s="70"/>
      <c r="W1074" s="70"/>
      <c r="X1074" s="70"/>
      <c r="Y1074" s="71"/>
      <c r="Z1074" s="33"/>
      <c r="AA1074" s="33"/>
      <c r="AB1074" s="33"/>
      <c r="AC1074" s="33"/>
      <c r="AD1074" s="33"/>
      <c r="AE1074" s="33"/>
      <c r="AT1074" s="14" t="s">
        <v>149</v>
      </c>
      <c r="AU1074" s="14" t="s">
        <v>79</v>
      </c>
    </row>
    <row r="1075" spans="1:65" s="2" customFormat="1" ht="24.2" customHeight="1">
      <c r="A1075" s="33"/>
      <c r="B1075" s="34"/>
      <c r="C1075" s="180" t="s">
        <v>2029</v>
      </c>
      <c r="D1075" s="180" t="s">
        <v>140</v>
      </c>
      <c r="E1075" s="181" t="s">
        <v>2030</v>
      </c>
      <c r="F1075" s="182" t="s">
        <v>2031</v>
      </c>
      <c r="G1075" s="183" t="s">
        <v>143</v>
      </c>
      <c r="H1075" s="184">
        <v>1</v>
      </c>
      <c r="I1075" s="185"/>
      <c r="J1075" s="186"/>
      <c r="K1075" s="187">
        <f>ROUND(P1075*H1075,2)</f>
        <v>0</v>
      </c>
      <c r="L1075" s="182" t="s">
        <v>144</v>
      </c>
      <c r="M1075" s="188"/>
      <c r="N1075" s="189" t="s">
        <v>1</v>
      </c>
      <c r="O1075" s="190" t="s">
        <v>42</v>
      </c>
      <c r="P1075" s="191">
        <f>I1075+J1075</f>
        <v>0</v>
      </c>
      <c r="Q1075" s="191">
        <f>ROUND(I1075*H1075,2)</f>
        <v>0</v>
      </c>
      <c r="R1075" s="191">
        <f>ROUND(J1075*H1075,2)</f>
        <v>0</v>
      </c>
      <c r="S1075" s="70"/>
      <c r="T1075" s="192">
        <f>S1075*H1075</f>
        <v>0</v>
      </c>
      <c r="U1075" s="192">
        <v>0</v>
      </c>
      <c r="V1075" s="192">
        <f>U1075*H1075</f>
        <v>0</v>
      </c>
      <c r="W1075" s="192">
        <v>0</v>
      </c>
      <c r="X1075" s="192">
        <f>W1075*H1075</f>
        <v>0</v>
      </c>
      <c r="Y1075" s="193" t="s">
        <v>1</v>
      </c>
      <c r="Z1075" s="33"/>
      <c r="AA1075" s="33"/>
      <c r="AB1075" s="33"/>
      <c r="AC1075" s="33"/>
      <c r="AD1075" s="33"/>
      <c r="AE1075" s="33"/>
      <c r="AR1075" s="194" t="s">
        <v>152</v>
      </c>
      <c r="AT1075" s="194" t="s">
        <v>140</v>
      </c>
      <c r="AU1075" s="194" t="s">
        <v>79</v>
      </c>
      <c r="AY1075" s="14" t="s">
        <v>146</v>
      </c>
      <c r="BE1075" s="114">
        <f>IF(O1075="základní",K1075,0)</f>
        <v>0</v>
      </c>
      <c r="BF1075" s="114">
        <f>IF(O1075="snížená",K1075,0)</f>
        <v>0</v>
      </c>
      <c r="BG1075" s="114">
        <f>IF(O1075="zákl. přenesená",K1075,0)</f>
        <v>0</v>
      </c>
      <c r="BH1075" s="114">
        <f>IF(O1075="sníž. přenesená",K1075,0)</f>
        <v>0</v>
      </c>
      <c r="BI1075" s="114">
        <f>IF(O1075="nulová",K1075,0)</f>
        <v>0</v>
      </c>
      <c r="BJ1075" s="14" t="s">
        <v>87</v>
      </c>
      <c r="BK1075" s="114">
        <f>ROUND(P1075*H1075,2)</f>
        <v>0</v>
      </c>
      <c r="BL1075" s="14" t="s">
        <v>152</v>
      </c>
      <c r="BM1075" s="194" t="s">
        <v>2032</v>
      </c>
    </row>
    <row r="1076" spans="1:65" s="2" customFormat="1" ht="11.25">
      <c r="A1076" s="33"/>
      <c r="B1076" s="34"/>
      <c r="C1076" s="35"/>
      <c r="D1076" s="195" t="s">
        <v>149</v>
      </c>
      <c r="E1076" s="35"/>
      <c r="F1076" s="196" t="s">
        <v>2031</v>
      </c>
      <c r="G1076" s="35"/>
      <c r="H1076" s="35"/>
      <c r="I1076" s="166"/>
      <c r="J1076" s="166"/>
      <c r="K1076" s="35"/>
      <c r="L1076" s="35"/>
      <c r="M1076" s="36"/>
      <c r="N1076" s="197"/>
      <c r="O1076" s="198"/>
      <c r="P1076" s="70"/>
      <c r="Q1076" s="70"/>
      <c r="R1076" s="70"/>
      <c r="S1076" s="70"/>
      <c r="T1076" s="70"/>
      <c r="U1076" s="70"/>
      <c r="V1076" s="70"/>
      <c r="W1076" s="70"/>
      <c r="X1076" s="70"/>
      <c r="Y1076" s="71"/>
      <c r="Z1076" s="33"/>
      <c r="AA1076" s="33"/>
      <c r="AB1076" s="33"/>
      <c r="AC1076" s="33"/>
      <c r="AD1076" s="33"/>
      <c r="AE1076" s="33"/>
      <c r="AT1076" s="14" t="s">
        <v>149</v>
      </c>
      <c r="AU1076" s="14" t="s">
        <v>79</v>
      </c>
    </row>
    <row r="1077" spans="1:65" s="2" customFormat="1" ht="24.2" customHeight="1">
      <c r="A1077" s="33"/>
      <c r="B1077" s="34"/>
      <c r="C1077" s="180" t="s">
        <v>2033</v>
      </c>
      <c r="D1077" s="180" t="s">
        <v>140</v>
      </c>
      <c r="E1077" s="181" t="s">
        <v>2034</v>
      </c>
      <c r="F1077" s="182" t="s">
        <v>2035</v>
      </c>
      <c r="G1077" s="183" t="s">
        <v>143</v>
      </c>
      <c r="H1077" s="184">
        <v>1</v>
      </c>
      <c r="I1077" s="185"/>
      <c r="J1077" s="186"/>
      <c r="K1077" s="187">
        <f>ROUND(P1077*H1077,2)</f>
        <v>0</v>
      </c>
      <c r="L1077" s="182" t="s">
        <v>144</v>
      </c>
      <c r="M1077" s="188"/>
      <c r="N1077" s="189" t="s">
        <v>1</v>
      </c>
      <c r="O1077" s="190" t="s">
        <v>42</v>
      </c>
      <c r="P1077" s="191">
        <f>I1077+J1077</f>
        <v>0</v>
      </c>
      <c r="Q1077" s="191">
        <f>ROUND(I1077*H1077,2)</f>
        <v>0</v>
      </c>
      <c r="R1077" s="191">
        <f>ROUND(J1077*H1077,2)</f>
        <v>0</v>
      </c>
      <c r="S1077" s="70"/>
      <c r="T1077" s="192">
        <f>S1077*H1077</f>
        <v>0</v>
      </c>
      <c r="U1077" s="192">
        <v>0</v>
      </c>
      <c r="V1077" s="192">
        <f>U1077*H1077</f>
        <v>0</v>
      </c>
      <c r="W1077" s="192">
        <v>0</v>
      </c>
      <c r="X1077" s="192">
        <f>W1077*H1077</f>
        <v>0</v>
      </c>
      <c r="Y1077" s="193" t="s">
        <v>1</v>
      </c>
      <c r="Z1077" s="33"/>
      <c r="AA1077" s="33"/>
      <c r="AB1077" s="33"/>
      <c r="AC1077" s="33"/>
      <c r="AD1077" s="33"/>
      <c r="AE1077" s="33"/>
      <c r="AR1077" s="194" t="s">
        <v>152</v>
      </c>
      <c r="AT1077" s="194" t="s">
        <v>140</v>
      </c>
      <c r="AU1077" s="194" t="s">
        <v>79</v>
      </c>
      <c r="AY1077" s="14" t="s">
        <v>146</v>
      </c>
      <c r="BE1077" s="114">
        <f>IF(O1077="základní",K1077,0)</f>
        <v>0</v>
      </c>
      <c r="BF1077" s="114">
        <f>IF(O1077="snížená",K1077,0)</f>
        <v>0</v>
      </c>
      <c r="BG1077" s="114">
        <f>IF(O1077="zákl. přenesená",K1077,0)</f>
        <v>0</v>
      </c>
      <c r="BH1077" s="114">
        <f>IF(O1077="sníž. přenesená",K1077,0)</f>
        <v>0</v>
      </c>
      <c r="BI1077" s="114">
        <f>IF(O1077="nulová",K1077,0)</f>
        <v>0</v>
      </c>
      <c r="BJ1077" s="14" t="s">
        <v>87</v>
      </c>
      <c r="BK1077" s="114">
        <f>ROUND(P1077*H1077,2)</f>
        <v>0</v>
      </c>
      <c r="BL1077" s="14" t="s">
        <v>152</v>
      </c>
      <c r="BM1077" s="194" t="s">
        <v>2036</v>
      </c>
    </row>
    <row r="1078" spans="1:65" s="2" customFormat="1" ht="11.25">
      <c r="A1078" s="33"/>
      <c r="B1078" s="34"/>
      <c r="C1078" s="35"/>
      <c r="D1078" s="195" t="s">
        <v>149</v>
      </c>
      <c r="E1078" s="35"/>
      <c r="F1078" s="196" t="s">
        <v>2035</v>
      </c>
      <c r="G1078" s="35"/>
      <c r="H1078" s="35"/>
      <c r="I1078" s="166"/>
      <c r="J1078" s="166"/>
      <c r="K1078" s="35"/>
      <c r="L1078" s="35"/>
      <c r="M1078" s="36"/>
      <c r="N1078" s="197"/>
      <c r="O1078" s="198"/>
      <c r="P1078" s="70"/>
      <c r="Q1078" s="70"/>
      <c r="R1078" s="70"/>
      <c r="S1078" s="70"/>
      <c r="T1078" s="70"/>
      <c r="U1078" s="70"/>
      <c r="V1078" s="70"/>
      <c r="W1078" s="70"/>
      <c r="X1078" s="70"/>
      <c r="Y1078" s="71"/>
      <c r="Z1078" s="33"/>
      <c r="AA1078" s="33"/>
      <c r="AB1078" s="33"/>
      <c r="AC1078" s="33"/>
      <c r="AD1078" s="33"/>
      <c r="AE1078" s="33"/>
      <c r="AT1078" s="14" t="s">
        <v>149</v>
      </c>
      <c r="AU1078" s="14" t="s">
        <v>79</v>
      </c>
    </row>
    <row r="1079" spans="1:65" s="2" customFormat="1" ht="24.2" customHeight="1">
      <c r="A1079" s="33"/>
      <c r="B1079" s="34"/>
      <c r="C1079" s="180" t="s">
        <v>2037</v>
      </c>
      <c r="D1079" s="180" t="s">
        <v>140</v>
      </c>
      <c r="E1079" s="181" t="s">
        <v>2038</v>
      </c>
      <c r="F1079" s="182" t="s">
        <v>2039</v>
      </c>
      <c r="G1079" s="183" t="s">
        <v>143</v>
      </c>
      <c r="H1079" s="184">
        <v>1</v>
      </c>
      <c r="I1079" s="185"/>
      <c r="J1079" s="186"/>
      <c r="K1079" s="187">
        <f>ROUND(P1079*H1079,2)</f>
        <v>0</v>
      </c>
      <c r="L1079" s="182" t="s">
        <v>144</v>
      </c>
      <c r="M1079" s="188"/>
      <c r="N1079" s="189" t="s">
        <v>1</v>
      </c>
      <c r="O1079" s="190" t="s">
        <v>42</v>
      </c>
      <c r="P1079" s="191">
        <f>I1079+J1079</f>
        <v>0</v>
      </c>
      <c r="Q1079" s="191">
        <f>ROUND(I1079*H1079,2)</f>
        <v>0</v>
      </c>
      <c r="R1079" s="191">
        <f>ROUND(J1079*H1079,2)</f>
        <v>0</v>
      </c>
      <c r="S1079" s="70"/>
      <c r="T1079" s="192">
        <f>S1079*H1079</f>
        <v>0</v>
      </c>
      <c r="U1079" s="192">
        <v>0</v>
      </c>
      <c r="V1079" s="192">
        <f>U1079*H1079</f>
        <v>0</v>
      </c>
      <c r="W1079" s="192">
        <v>0</v>
      </c>
      <c r="X1079" s="192">
        <f>W1079*H1079</f>
        <v>0</v>
      </c>
      <c r="Y1079" s="193" t="s">
        <v>1</v>
      </c>
      <c r="Z1079" s="33"/>
      <c r="AA1079" s="33"/>
      <c r="AB1079" s="33"/>
      <c r="AC1079" s="33"/>
      <c r="AD1079" s="33"/>
      <c r="AE1079" s="33"/>
      <c r="AR1079" s="194" t="s">
        <v>152</v>
      </c>
      <c r="AT1079" s="194" t="s">
        <v>140</v>
      </c>
      <c r="AU1079" s="194" t="s">
        <v>79</v>
      </c>
      <c r="AY1079" s="14" t="s">
        <v>146</v>
      </c>
      <c r="BE1079" s="114">
        <f>IF(O1079="základní",K1079,0)</f>
        <v>0</v>
      </c>
      <c r="BF1079" s="114">
        <f>IF(O1079="snížená",K1079,0)</f>
        <v>0</v>
      </c>
      <c r="BG1079" s="114">
        <f>IF(O1079="zákl. přenesená",K1079,0)</f>
        <v>0</v>
      </c>
      <c r="BH1079" s="114">
        <f>IF(O1079="sníž. přenesená",K1079,0)</f>
        <v>0</v>
      </c>
      <c r="BI1079" s="114">
        <f>IF(O1079="nulová",K1079,0)</f>
        <v>0</v>
      </c>
      <c r="BJ1079" s="14" t="s">
        <v>87</v>
      </c>
      <c r="BK1079" s="114">
        <f>ROUND(P1079*H1079,2)</f>
        <v>0</v>
      </c>
      <c r="BL1079" s="14" t="s">
        <v>152</v>
      </c>
      <c r="BM1079" s="194" t="s">
        <v>2040</v>
      </c>
    </row>
    <row r="1080" spans="1:65" s="2" customFormat="1" ht="11.25">
      <c r="A1080" s="33"/>
      <c r="B1080" s="34"/>
      <c r="C1080" s="35"/>
      <c r="D1080" s="195" t="s">
        <v>149</v>
      </c>
      <c r="E1080" s="35"/>
      <c r="F1080" s="196" t="s">
        <v>2039</v>
      </c>
      <c r="G1080" s="35"/>
      <c r="H1080" s="35"/>
      <c r="I1080" s="166"/>
      <c r="J1080" s="166"/>
      <c r="K1080" s="35"/>
      <c r="L1080" s="35"/>
      <c r="M1080" s="36"/>
      <c r="N1080" s="197"/>
      <c r="O1080" s="198"/>
      <c r="P1080" s="70"/>
      <c r="Q1080" s="70"/>
      <c r="R1080" s="70"/>
      <c r="S1080" s="70"/>
      <c r="T1080" s="70"/>
      <c r="U1080" s="70"/>
      <c r="V1080" s="70"/>
      <c r="W1080" s="70"/>
      <c r="X1080" s="70"/>
      <c r="Y1080" s="71"/>
      <c r="Z1080" s="33"/>
      <c r="AA1080" s="33"/>
      <c r="AB1080" s="33"/>
      <c r="AC1080" s="33"/>
      <c r="AD1080" s="33"/>
      <c r="AE1080" s="33"/>
      <c r="AT1080" s="14" t="s">
        <v>149</v>
      </c>
      <c r="AU1080" s="14" t="s">
        <v>79</v>
      </c>
    </row>
    <row r="1081" spans="1:65" s="2" customFormat="1" ht="24.2" customHeight="1">
      <c r="A1081" s="33"/>
      <c r="B1081" s="34"/>
      <c r="C1081" s="180" t="s">
        <v>2041</v>
      </c>
      <c r="D1081" s="180" t="s">
        <v>140</v>
      </c>
      <c r="E1081" s="181" t="s">
        <v>2042</v>
      </c>
      <c r="F1081" s="182" t="s">
        <v>2043</v>
      </c>
      <c r="G1081" s="183" t="s">
        <v>143</v>
      </c>
      <c r="H1081" s="184">
        <v>2</v>
      </c>
      <c r="I1081" s="185"/>
      <c r="J1081" s="186"/>
      <c r="K1081" s="187">
        <f>ROUND(P1081*H1081,2)</f>
        <v>0</v>
      </c>
      <c r="L1081" s="182" t="s">
        <v>144</v>
      </c>
      <c r="M1081" s="188"/>
      <c r="N1081" s="189" t="s">
        <v>1</v>
      </c>
      <c r="O1081" s="190" t="s">
        <v>42</v>
      </c>
      <c r="P1081" s="191">
        <f>I1081+J1081</f>
        <v>0</v>
      </c>
      <c r="Q1081" s="191">
        <f>ROUND(I1081*H1081,2)</f>
        <v>0</v>
      </c>
      <c r="R1081" s="191">
        <f>ROUND(J1081*H1081,2)</f>
        <v>0</v>
      </c>
      <c r="S1081" s="70"/>
      <c r="T1081" s="192">
        <f>S1081*H1081</f>
        <v>0</v>
      </c>
      <c r="U1081" s="192">
        <v>0</v>
      </c>
      <c r="V1081" s="192">
        <f>U1081*H1081</f>
        <v>0</v>
      </c>
      <c r="W1081" s="192">
        <v>0</v>
      </c>
      <c r="X1081" s="192">
        <f>W1081*H1081</f>
        <v>0</v>
      </c>
      <c r="Y1081" s="193" t="s">
        <v>1</v>
      </c>
      <c r="Z1081" s="33"/>
      <c r="AA1081" s="33"/>
      <c r="AB1081" s="33"/>
      <c r="AC1081" s="33"/>
      <c r="AD1081" s="33"/>
      <c r="AE1081" s="33"/>
      <c r="AR1081" s="194" t="s">
        <v>152</v>
      </c>
      <c r="AT1081" s="194" t="s">
        <v>140</v>
      </c>
      <c r="AU1081" s="194" t="s">
        <v>79</v>
      </c>
      <c r="AY1081" s="14" t="s">
        <v>146</v>
      </c>
      <c r="BE1081" s="114">
        <f>IF(O1081="základní",K1081,0)</f>
        <v>0</v>
      </c>
      <c r="BF1081" s="114">
        <f>IF(O1081="snížená",K1081,0)</f>
        <v>0</v>
      </c>
      <c r="BG1081" s="114">
        <f>IF(O1081="zákl. přenesená",K1081,0)</f>
        <v>0</v>
      </c>
      <c r="BH1081" s="114">
        <f>IF(O1081="sníž. přenesená",K1081,0)</f>
        <v>0</v>
      </c>
      <c r="BI1081" s="114">
        <f>IF(O1081="nulová",K1081,0)</f>
        <v>0</v>
      </c>
      <c r="BJ1081" s="14" t="s">
        <v>87</v>
      </c>
      <c r="BK1081" s="114">
        <f>ROUND(P1081*H1081,2)</f>
        <v>0</v>
      </c>
      <c r="BL1081" s="14" t="s">
        <v>152</v>
      </c>
      <c r="BM1081" s="194" t="s">
        <v>2044</v>
      </c>
    </row>
    <row r="1082" spans="1:65" s="2" customFormat="1" ht="11.25">
      <c r="A1082" s="33"/>
      <c r="B1082" s="34"/>
      <c r="C1082" s="35"/>
      <c r="D1082" s="195" t="s">
        <v>149</v>
      </c>
      <c r="E1082" s="35"/>
      <c r="F1082" s="196" t="s">
        <v>2043</v>
      </c>
      <c r="G1082" s="35"/>
      <c r="H1082" s="35"/>
      <c r="I1082" s="166"/>
      <c r="J1082" s="166"/>
      <c r="K1082" s="35"/>
      <c r="L1082" s="35"/>
      <c r="M1082" s="36"/>
      <c r="N1082" s="197"/>
      <c r="O1082" s="198"/>
      <c r="P1082" s="70"/>
      <c r="Q1082" s="70"/>
      <c r="R1082" s="70"/>
      <c r="S1082" s="70"/>
      <c r="T1082" s="70"/>
      <c r="U1082" s="70"/>
      <c r="V1082" s="70"/>
      <c r="W1082" s="70"/>
      <c r="X1082" s="70"/>
      <c r="Y1082" s="71"/>
      <c r="Z1082" s="33"/>
      <c r="AA1082" s="33"/>
      <c r="AB1082" s="33"/>
      <c r="AC1082" s="33"/>
      <c r="AD1082" s="33"/>
      <c r="AE1082" s="33"/>
      <c r="AT1082" s="14" t="s">
        <v>149</v>
      </c>
      <c r="AU1082" s="14" t="s">
        <v>79</v>
      </c>
    </row>
    <row r="1083" spans="1:65" s="2" customFormat="1" ht="24.2" customHeight="1">
      <c r="A1083" s="33"/>
      <c r="B1083" s="34"/>
      <c r="C1083" s="180" t="s">
        <v>2045</v>
      </c>
      <c r="D1083" s="180" t="s">
        <v>140</v>
      </c>
      <c r="E1083" s="181" t="s">
        <v>2046</v>
      </c>
      <c r="F1083" s="182" t="s">
        <v>2047</v>
      </c>
      <c r="G1083" s="183" t="s">
        <v>143</v>
      </c>
      <c r="H1083" s="184">
        <v>1</v>
      </c>
      <c r="I1083" s="185"/>
      <c r="J1083" s="186"/>
      <c r="K1083" s="187">
        <f>ROUND(P1083*H1083,2)</f>
        <v>0</v>
      </c>
      <c r="L1083" s="182" t="s">
        <v>144</v>
      </c>
      <c r="M1083" s="188"/>
      <c r="N1083" s="189" t="s">
        <v>1</v>
      </c>
      <c r="O1083" s="190" t="s">
        <v>42</v>
      </c>
      <c r="P1083" s="191">
        <f>I1083+J1083</f>
        <v>0</v>
      </c>
      <c r="Q1083" s="191">
        <f>ROUND(I1083*H1083,2)</f>
        <v>0</v>
      </c>
      <c r="R1083" s="191">
        <f>ROUND(J1083*H1083,2)</f>
        <v>0</v>
      </c>
      <c r="S1083" s="70"/>
      <c r="T1083" s="192">
        <f>S1083*H1083</f>
        <v>0</v>
      </c>
      <c r="U1083" s="192">
        <v>0</v>
      </c>
      <c r="V1083" s="192">
        <f>U1083*H1083</f>
        <v>0</v>
      </c>
      <c r="W1083" s="192">
        <v>0</v>
      </c>
      <c r="X1083" s="192">
        <f>W1083*H1083</f>
        <v>0</v>
      </c>
      <c r="Y1083" s="193" t="s">
        <v>1</v>
      </c>
      <c r="Z1083" s="33"/>
      <c r="AA1083" s="33"/>
      <c r="AB1083" s="33"/>
      <c r="AC1083" s="33"/>
      <c r="AD1083" s="33"/>
      <c r="AE1083" s="33"/>
      <c r="AR1083" s="194" t="s">
        <v>152</v>
      </c>
      <c r="AT1083" s="194" t="s">
        <v>140</v>
      </c>
      <c r="AU1083" s="194" t="s">
        <v>79</v>
      </c>
      <c r="AY1083" s="14" t="s">
        <v>146</v>
      </c>
      <c r="BE1083" s="114">
        <f>IF(O1083="základní",K1083,0)</f>
        <v>0</v>
      </c>
      <c r="BF1083" s="114">
        <f>IF(O1083="snížená",K1083,0)</f>
        <v>0</v>
      </c>
      <c r="BG1083" s="114">
        <f>IF(O1083="zákl. přenesená",K1083,0)</f>
        <v>0</v>
      </c>
      <c r="BH1083" s="114">
        <f>IF(O1083="sníž. přenesená",K1083,0)</f>
        <v>0</v>
      </c>
      <c r="BI1083" s="114">
        <f>IF(O1083="nulová",K1083,0)</f>
        <v>0</v>
      </c>
      <c r="BJ1083" s="14" t="s">
        <v>87</v>
      </c>
      <c r="BK1083" s="114">
        <f>ROUND(P1083*H1083,2)</f>
        <v>0</v>
      </c>
      <c r="BL1083" s="14" t="s">
        <v>152</v>
      </c>
      <c r="BM1083" s="194" t="s">
        <v>2048</v>
      </c>
    </row>
    <row r="1084" spans="1:65" s="2" customFormat="1" ht="11.25">
      <c r="A1084" s="33"/>
      <c r="B1084" s="34"/>
      <c r="C1084" s="35"/>
      <c r="D1084" s="195" t="s">
        <v>149</v>
      </c>
      <c r="E1084" s="35"/>
      <c r="F1084" s="196" t="s">
        <v>2047</v>
      </c>
      <c r="G1084" s="35"/>
      <c r="H1084" s="35"/>
      <c r="I1084" s="166"/>
      <c r="J1084" s="166"/>
      <c r="K1084" s="35"/>
      <c r="L1084" s="35"/>
      <c r="M1084" s="36"/>
      <c r="N1084" s="197"/>
      <c r="O1084" s="198"/>
      <c r="P1084" s="70"/>
      <c r="Q1084" s="70"/>
      <c r="R1084" s="70"/>
      <c r="S1084" s="70"/>
      <c r="T1084" s="70"/>
      <c r="U1084" s="70"/>
      <c r="V1084" s="70"/>
      <c r="W1084" s="70"/>
      <c r="X1084" s="70"/>
      <c r="Y1084" s="71"/>
      <c r="Z1084" s="33"/>
      <c r="AA1084" s="33"/>
      <c r="AB1084" s="33"/>
      <c r="AC1084" s="33"/>
      <c r="AD1084" s="33"/>
      <c r="AE1084" s="33"/>
      <c r="AT1084" s="14" t="s">
        <v>149</v>
      </c>
      <c r="AU1084" s="14" t="s">
        <v>79</v>
      </c>
    </row>
    <row r="1085" spans="1:65" s="2" customFormat="1" ht="24.2" customHeight="1">
      <c r="A1085" s="33"/>
      <c r="B1085" s="34"/>
      <c r="C1085" s="180" t="s">
        <v>2049</v>
      </c>
      <c r="D1085" s="180" t="s">
        <v>140</v>
      </c>
      <c r="E1085" s="181" t="s">
        <v>2050</v>
      </c>
      <c r="F1085" s="182" t="s">
        <v>2051</v>
      </c>
      <c r="G1085" s="183" t="s">
        <v>143</v>
      </c>
      <c r="H1085" s="184">
        <v>2</v>
      </c>
      <c r="I1085" s="185"/>
      <c r="J1085" s="186"/>
      <c r="K1085" s="187">
        <f>ROUND(P1085*H1085,2)</f>
        <v>0</v>
      </c>
      <c r="L1085" s="182" t="s">
        <v>144</v>
      </c>
      <c r="M1085" s="188"/>
      <c r="N1085" s="189" t="s">
        <v>1</v>
      </c>
      <c r="O1085" s="190" t="s">
        <v>42</v>
      </c>
      <c r="P1085" s="191">
        <f>I1085+J1085</f>
        <v>0</v>
      </c>
      <c r="Q1085" s="191">
        <f>ROUND(I1085*H1085,2)</f>
        <v>0</v>
      </c>
      <c r="R1085" s="191">
        <f>ROUND(J1085*H1085,2)</f>
        <v>0</v>
      </c>
      <c r="S1085" s="70"/>
      <c r="T1085" s="192">
        <f>S1085*H1085</f>
        <v>0</v>
      </c>
      <c r="U1085" s="192">
        <v>0</v>
      </c>
      <c r="V1085" s="192">
        <f>U1085*H1085</f>
        <v>0</v>
      </c>
      <c r="W1085" s="192">
        <v>0</v>
      </c>
      <c r="X1085" s="192">
        <f>W1085*H1085</f>
        <v>0</v>
      </c>
      <c r="Y1085" s="193" t="s">
        <v>1</v>
      </c>
      <c r="Z1085" s="33"/>
      <c r="AA1085" s="33"/>
      <c r="AB1085" s="33"/>
      <c r="AC1085" s="33"/>
      <c r="AD1085" s="33"/>
      <c r="AE1085" s="33"/>
      <c r="AR1085" s="194" t="s">
        <v>152</v>
      </c>
      <c r="AT1085" s="194" t="s">
        <v>140</v>
      </c>
      <c r="AU1085" s="194" t="s">
        <v>79</v>
      </c>
      <c r="AY1085" s="14" t="s">
        <v>146</v>
      </c>
      <c r="BE1085" s="114">
        <f>IF(O1085="základní",K1085,0)</f>
        <v>0</v>
      </c>
      <c r="BF1085" s="114">
        <f>IF(O1085="snížená",K1085,0)</f>
        <v>0</v>
      </c>
      <c r="BG1085" s="114">
        <f>IF(O1085="zákl. přenesená",K1085,0)</f>
        <v>0</v>
      </c>
      <c r="BH1085" s="114">
        <f>IF(O1085="sníž. přenesená",K1085,0)</f>
        <v>0</v>
      </c>
      <c r="BI1085" s="114">
        <f>IF(O1085="nulová",K1085,0)</f>
        <v>0</v>
      </c>
      <c r="BJ1085" s="14" t="s">
        <v>87</v>
      </c>
      <c r="BK1085" s="114">
        <f>ROUND(P1085*H1085,2)</f>
        <v>0</v>
      </c>
      <c r="BL1085" s="14" t="s">
        <v>152</v>
      </c>
      <c r="BM1085" s="194" t="s">
        <v>2052</v>
      </c>
    </row>
    <row r="1086" spans="1:65" s="2" customFormat="1" ht="11.25">
      <c r="A1086" s="33"/>
      <c r="B1086" s="34"/>
      <c r="C1086" s="35"/>
      <c r="D1086" s="195" t="s">
        <v>149</v>
      </c>
      <c r="E1086" s="35"/>
      <c r="F1086" s="196" t="s">
        <v>2051</v>
      </c>
      <c r="G1086" s="35"/>
      <c r="H1086" s="35"/>
      <c r="I1086" s="166"/>
      <c r="J1086" s="166"/>
      <c r="K1086" s="35"/>
      <c r="L1086" s="35"/>
      <c r="M1086" s="36"/>
      <c r="N1086" s="197"/>
      <c r="O1086" s="198"/>
      <c r="P1086" s="70"/>
      <c r="Q1086" s="70"/>
      <c r="R1086" s="70"/>
      <c r="S1086" s="70"/>
      <c r="T1086" s="70"/>
      <c r="U1086" s="70"/>
      <c r="V1086" s="70"/>
      <c r="W1086" s="70"/>
      <c r="X1086" s="70"/>
      <c r="Y1086" s="71"/>
      <c r="Z1086" s="33"/>
      <c r="AA1086" s="33"/>
      <c r="AB1086" s="33"/>
      <c r="AC1086" s="33"/>
      <c r="AD1086" s="33"/>
      <c r="AE1086" s="33"/>
      <c r="AT1086" s="14" t="s">
        <v>149</v>
      </c>
      <c r="AU1086" s="14" t="s">
        <v>79</v>
      </c>
    </row>
    <row r="1087" spans="1:65" s="2" customFormat="1" ht="24.2" customHeight="1">
      <c r="A1087" s="33"/>
      <c r="B1087" s="34"/>
      <c r="C1087" s="180" t="s">
        <v>2053</v>
      </c>
      <c r="D1087" s="180" t="s">
        <v>140</v>
      </c>
      <c r="E1087" s="181" t="s">
        <v>2054</v>
      </c>
      <c r="F1087" s="182" t="s">
        <v>2055</v>
      </c>
      <c r="G1087" s="183" t="s">
        <v>143</v>
      </c>
      <c r="H1087" s="184">
        <v>1</v>
      </c>
      <c r="I1087" s="185"/>
      <c r="J1087" s="186"/>
      <c r="K1087" s="187">
        <f>ROUND(P1087*H1087,2)</f>
        <v>0</v>
      </c>
      <c r="L1087" s="182" t="s">
        <v>144</v>
      </c>
      <c r="M1087" s="188"/>
      <c r="N1087" s="189" t="s">
        <v>1</v>
      </c>
      <c r="O1087" s="190" t="s">
        <v>42</v>
      </c>
      <c r="P1087" s="191">
        <f>I1087+J1087</f>
        <v>0</v>
      </c>
      <c r="Q1087" s="191">
        <f>ROUND(I1087*H1087,2)</f>
        <v>0</v>
      </c>
      <c r="R1087" s="191">
        <f>ROUND(J1087*H1087,2)</f>
        <v>0</v>
      </c>
      <c r="S1087" s="70"/>
      <c r="T1087" s="192">
        <f>S1087*H1087</f>
        <v>0</v>
      </c>
      <c r="U1087" s="192">
        <v>0</v>
      </c>
      <c r="V1087" s="192">
        <f>U1087*H1087</f>
        <v>0</v>
      </c>
      <c r="W1087" s="192">
        <v>0</v>
      </c>
      <c r="X1087" s="192">
        <f>W1087*H1087</f>
        <v>0</v>
      </c>
      <c r="Y1087" s="193" t="s">
        <v>1</v>
      </c>
      <c r="Z1087" s="33"/>
      <c r="AA1087" s="33"/>
      <c r="AB1087" s="33"/>
      <c r="AC1087" s="33"/>
      <c r="AD1087" s="33"/>
      <c r="AE1087" s="33"/>
      <c r="AR1087" s="194" t="s">
        <v>152</v>
      </c>
      <c r="AT1087" s="194" t="s">
        <v>140</v>
      </c>
      <c r="AU1087" s="194" t="s">
        <v>79</v>
      </c>
      <c r="AY1087" s="14" t="s">
        <v>146</v>
      </c>
      <c r="BE1087" s="114">
        <f>IF(O1087="základní",K1087,0)</f>
        <v>0</v>
      </c>
      <c r="BF1087" s="114">
        <f>IF(O1087="snížená",K1087,0)</f>
        <v>0</v>
      </c>
      <c r="BG1087" s="114">
        <f>IF(O1087="zákl. přenesená",K1087,0)</f>
        <v>0</v>
      </c>
      <c r="BH1087" s="114">
        <f>IF(O1087="sníž. přenesená",K1087,0)</f>
        <v>0</v>
      </c>
      <c r="BI1087" s="114">
        <f>IF(O1087="nulová",K1087,0)</f>
        <v>0</v>
      </c>
      <c r="BJ1087" s="14" t="s">
        <v>87</v>
      </c>
      <c r="BK1087" s="114">
        <f>ROUND(P1087*H1087,2)</f>
        <v>0</v>
      </c>
      <c r="BL1087" s="14" t="s">
        <v>152</v>
      </c>
      <c r="BM1087" s="194" t="s">
        <v>2056</v>
      </c>
    </row>
    <row r="1088" spans="1:65" s="2" customFormat="1" ht="11.25">
      <c r="A1088" s="33"/>
      <c r="B1088" s="34"/>
      <c r="C1088" s="35"/>
      <c r="D1088" s="195" t="s">
        <v>149</v>
      </c>
      <c r="E1088" s="35"/>
      <c r="F1088" s="196" t="s">
        <v>2055</v>
      </c>
      <c r="G1088" s="35"/>
      <c r="H1088" s="35"/>
      <c r="I1088" s="166"/>
      <c r="J1088" s="166"/>
      <c r="K1088" s="35"/>
      <c r="L1088" s="35"/>
      <c r="M1088" s="36"/>
      <c r="N1088" s="197"/>
      <c r="O1088" s="198"/>
      <c r="P1088" s="70"/>
      <c r="Q1088" s="70"/>
      <c r="R1088" s="70"/>
      <c r="S1088" s="70"/>
      <c r="T1088" s="70"/>
      <c r="U1088" s="70"/>
      <c r="V1088" s="70"/>
      <c r="W1088" s="70"/>
      <c r="X1088" s="70"/>
      <c r="Y1088" s="71"/>
      <c r="Z1088" s="33"/>
      <c r="AA1088" s="33"/>
      <c r="AB1088" s="33"/>
      <c r="AC1088" s="33"/>
      <c r="AD1088" s="33"/>
      <c r="AE1088" s="33"/>
      <c r="AT1088" s="14" t="s">
        <v>149</v>
      </c>
      <c r="AU1088" s="14" t="s">
        <v>79</v>
      </c>
    </row>
    <row r="1089" spans="1:65" s="2" customFormat="1" ht="24.2" customHeight="1">
      <c r="A1089" s="33"/>
      <c r="B1089" s="34"/>
      <c r="C1089" s="180" t="s">
        <v>2057</v>
      </c>
      <c r="D1089" s="180" t="s">
        <v>140</v>
      </c>
      <c r="E1089" s="181" t="s">
        <v>2058</v>
      </c>
      <c r="F1089" s="182" t="s">
        <v>2059</v>
      </c>
      <c r="G1089" s="183" t="s">
        <v>143</v>
      </c>
      <c r="H1089" s="184">
        <v>2</v>
      </c>
      <c r="I1089" s="185"/>
      <c r="J1089" s="186"/>
      <c r="K1089" s="187">
        <f>ROUND(P1089*H1089,2)</f>
        <v>0</v>
      </c>
      <c r="L1089" s="182" t="s">
        <v>144</v>
      </c>
      <c r="M1089" s="188"/>
      <c r="N1089" s="189" t="s">
        <v>1</v>
      </c>
      <c r="O1089" s="190" t="s">
        <v>42</v>
      </c>
      <c r="P1089" s="191">
        <f>I1089+J1089</f>
        <v>0</v>
      </c>
      <c r="Q1089" s="191">
        <f>ROUND(I1089*H1089,2)</f>
        <v>0</v>
      </c>
      <c r="R1089" s="191">
        <f>ROUND(J1089*H1089,2)</f>
        <v>0</v>
      </c>
      <c r="S1089" s="70"/>
      <c r="T1089" s="192">
        <f>S1089*H1089</f>
        <v>0</v>
      </c>
      <c r="U1089" s="192">
        <v>0</v>
      </c>
      <c r="V1089" s="192">
        <f>U1089*H1089</f>
        <v>0</v>
      </c>
      <c r="W1089" s="192">
        <v>0</v>
      </c>
      <c r="X1089" s="192">
        <f>W1089*H1089</f>
        <v>0</v>
      </c>
      <c r="Y1089" s="193" t="s">
        <v>1</v>
      </c>
      <c r="Z1089" s="33"/>
      <c r="AA1089" s="33"/>
      <c r="AB1089" s="33"/>
      <c r="AC1089" s="33"/>
      <c r="AD1089" s="33"/>
      <c r="AE1089" s="33"/>
      <c r="AR1089" s="194" t="s">
        <v>152</v>
      </c>
      <c r="AT1089" s="194" t="s">
        <v>140</v>
      </c>
      <c r="AU1089" s="194" t="s">
        <v>79</v>
      </c>
      <c r="AY1089" s="14" t="s">
        <v>146</v>
      </c>
      <c r="BE1089" s="114">
        <f>IF(O1089="základní",K1089,0)</f>
        <v>0</v>
      </c>
      <c r="BF1089" s="114">
        <f>IF(O1089="snížená",K1089,0)</f>
        <v>0</v>
      </c>
      <c r="BG1089" s="114">
        <f>IF(O1089="zákl. přenesená",K1089,0)</f>
        <v>0</v>
      </c>
      <c r="BH1089" s="114">
        <f>IF(O1089="sníž. přenesená",K1089,0)</f>
        <v>0</v>
      </c>
      <c r="BI1089" s="114">
        <f>IF(O1089="nulová",K1089,0)</f>
        <v>0</v>
      </c>
      <c r="BJ1089" s="14" t="s">
        <v>87</v>
      </c>
      <c r="BK1089" s="114">
        <f>ROUND(P1089*H1089,2)</f>
        <v>0</v>
      </c>
      <c r="BL1089" s="14" t="s">
        <v>152</v>
      </c>
      <c r="BM1089" s="194" t="s">
        <v>2060</v>
      </c>
    </row>
    <row r="1090" spans="1:65" s="2" customFormat="1" ht="11.25">
      <c r="A1090" s="33"/>
      <c r="B1090" s="34"/>
      <c r="C1090" s="35"/>
      <c r="D1090" s="195" t="s">
        <v>149</v>
      </c>
      <c r="E1090" s="35"/>
      <c r="F1090" s="196" t="s">
        <v>2059</v>
      </c>
      <c r="G1090" s="35"/>
      <c r="H1090" s="35"/>
      <c r="I1090" s="166"/>
      <c r="J1090" s="166"/>
      <c r="K1090" s="35"/>
      <c r="L1090" s="35"/>
      <c r="M1090" s="36"/>
      <c r="N1090" s="197"/>
      <c r="O1090" s="198"/>
      <c r="P1090" s="70"/>
      <c r="Q1090" s="70"/>
      <c r="R1090" s="70"/>
      <c r="S1090" s="70"/>
      <c r="T1090" s="70"/>
      <c r="U1090" s="70"/>
      <c r="V1090" s="70"/>
      <c r="W1090" s="70"/>
      <c r="X1090" s="70"/>
      <c r="Y1090" s="71"/>
      <c r="Z1090" s="33"/>
      <c r="AA1090" s="33"/>
      <c r="AB1090" s="33"/>
      <c r="AC1090" s="33"/>
      <c r="AD1090" s="33"/>
      <c r="AE1090" s="33"/>
      <c r="AT1090" s="14" t="s">
        <v>149</v>
      </c>
      <c r="AU1090" s="14" t="s">
        <v>79</v>
      </c>
    </row>
    <row r="1091" spans="1:65" s="2" customFormat="1" ht="24.2" customHeight="1">
      <c r="A1091" s="33"/>
      <c r="B1091" s="34"/>
      <c r="C1091" s="180" t="s">
        <v>2061</v>
      </c>
      <c r="D1091" s="180" t="s">
        <v>140</v>
      </c>
      <c r="E1091" s="181" t="s">
        <v>2062</v>
      </c>
      <c r="F1091" s="182" t="s">
        <v>2063</v>
      </c>
      <c r="G1091" s="183" t="s">
        <v>143</v>
      </c>
      <c r="H1091" s="184">
        <v>1</v>
      </c>
      <c r="I1091" s="185"/>
      <c r="J1091" s="186"/>
      <c r="K1091" s="187">
        <f>ROUND(P1091*H1091,2)</f>
        <v>0</v>
      </c>
      <c r="L1091" s="182" t="s">
        <v>144</v>
      </c>
      <c r="M1091" s="188"/>
      <c r="N1091" s="189" t="s">
        <v>1</v>
      </c>
      <c r="O1091" s="190" t="s">
        <v>42</v>
      </c>
      <c r="P1091" s="191">
        <f>I1091+J1091</f>
        <v>0</v>
      </c>
      <c r="Q1091" s="191">
        <f>ROUND(I1091*H1091,2)</f>
        <v>0</v>
      </c>
      <c r="R1091" s="191">
        <f>ROUND(J1091*H1091,2)</f>
        <v>0</v>
      </c>
      <c r="S1091" s="70"/>
      <c r="T1091" s="192">
        <f>S1091*H1091</f>
        <v>0</v>
      </c>
      <c r="U1091" s="192">
        <v>0</v>
      </c>
      <c r="V1091" s="192">
        <f>U1091*H1091</f>
        <v>0</v>
      </c>
      <c r="W1091" s="192">
        <v>0</v>
      </c>
      <c r="X1091" s="192">
        <f>W1091*H1091</f>
        <v>0</v>
      </c>
      <c r="Y1091" s="193" t="s">
        <v>1</v>
      </c>
      <c r="Z1091" s="33"/>
      <c r="AA1091" s="33"/>
      <c r="AB1091" s="33"/>
      <c r="AC1091" s="33"/>
      <c r="AD1091" s="33"/>
      <c r="AE1091" s="33"/>
      <c r="AR1091" s="194" t="s">
        <v>152</v>
      </c>
      <c r="AT1091" s="194" t="s">
        <v>140</v>
      </c>
      <c r="AU1091" s="194" t="s">
        <v>79</v>
      </c>
      <c r="AY1091" s="14" t="s">
        <v>146</v>
      </c>
      <c r="BE1091" s="114">
        <f>IF(O1091="základní",K1091,0)</f>
        <v>0</v>
      </c>
      <c r="BF1091" s="114">
        <f>IF(O1091="snížená",K1091,0)</f>
        <v>0</v>
      </c>
      <c r="BG1091" s="114">
        <f>IF(O1091="zákl. přenesená",K1091,0)</f>
        <v>0</v>
      </c>
      <c r="BH1091" s="114">
        <f>IF(O1091="sníž. přenesená",K1091,0)</f>
        <v>0</v>
      </c>
      <c r="BI1091" s="114">
        <f>IF(O1091="nulová",K1091,0)</f>
        <v>0</v>
      </c>
      <c r="BJ1091" s="14" t="s">
        <v>87</v>
      </c>
      <c r="BK1091" s="114">
        <f>ROUND(P1091*H1091,2)</f>
        <v>0</v>
      </c>
      <c r="BL1091" s="14" t="s">
        <v>152</v>
      </c>
      <c r="BM1091" s="194" t="s">
        <v>2064</v>
      </c>
    </row>
    <row r="1092" spans="1:65" s="2" customFormat="1" ht="11.25">
      <c r="A1092" s="33"/>
      <c r="B1092" s="34"/>
      <c r="C1092" s="35"/>
      <c r="D1092" s="195" t="s">
        <v>149</v>
      </c>
      <c r="E1092" s="35"/>
      <c r="F1092" s="196" t="s">
        <v>2063</v>
      </c>
      <c r="G1092" s="35"/>
      <c r="H1092" s="35"/>
      <c r="I1092" s="166"/>
      <c r="J1092" s="166"/>
      <c r="K1092" s="35"/>
      <c r="L1092" s="35"/>
      <c r="M1092" s="36"/>
      <c r="N1092" s="197"/>
      <c r="O1092" s="198"/>
      <c r="P1092" s="70"/>
      <c r="Q1092" s="70"/>
      <c r="R1092" s="70"/>
      <c r="S1092" s="70"/>
      <c r="T1092" s="70"/>
      <c r="U1092" s="70"/>
      <c r="V1092" s="70"/>
      <c r="W1092" s="70"/>
      <c r="X1092" s="70"/>
      <c r="Y1092" s="71"/>
      <c r="Z1092" s="33"/>
      <c r="AA1092" s="33"/>
      <c r="AB1092" s="33"/>
      <c r="AC1092" s="33"/>
      <c r="AD1092" s="33"/>
      <c r="AE1092" s="33"/>
      <c r="AT1092" s="14" t="s">
        <v>149</v>
      </c>
      <c r="AU1092" s="14" t="s">
        <v>79</v>
      </c>
    </row>
    <row r="1093" spans="1:65" s="2" customFormat="1" ht="24.2" customHeight="1">
      <c r="A1093" s="33"/>
      <c r="B1093" s="34"/>
      <c r="C1093" s="180" t="s">
        <v>2065</v>
      </c>
      <c r="D1093" s="180" t="s">
        <v>140</v>
      </c>
      <c r="E1093" s="181" t="s">
        <v>2066</v>
      </c>
      <c r="F1093" s="182" t="s">
        <v>2067</v>
      </c>
      <c r="G1093" s="183" t="s">
        <v>143</v>
      </c>
      <c r="H1093" s="184">
        <v>1</v>
      </c>
      <c r="I1093" s="185"/>
      <c r="J1093" s="186"/>
      <c r="K1093" s="187">
        <f>ROUND(P1093*H1093,2)</f>
        <v>0</v>
      </c>
      <c r="L1093" s="182" t="s">
        <v>144</v>
      </c>
      <c r="M1093" s="188"/>
      <c r="N1093" s="189" t="s">
        <v>1</v>
      </c>
      <c r="O1093" s="190" t="s">
        <v>42</v>
      </c>
      <c r="P1093" s="191">
        <f>I1093+J1093</f>
        <v>0</v>
      </c>
      <c r="Q1093" s="191">
        <f>ROUND(I1093*H1093,2)</f>
        <v>0</v>
      </c>
      <c r="R1093" s="191">
        <f>ROUND(J1093*H1093,2)</f>
        <v>0</v>
      </c>
      <c r="S1093" s="70"/>
      <c r="T1093" s="192">
        <f>S1093*H1093</f>
        <v>0</v>
      </c>
      <c r="U1093" s="192">
        <v>0</v>
      </c>
      <c r="V1093" s="192">
        <f>U1093*H1093</f>
        <v>0</v>
      </c>
      <c r="W1093" s="192">
        <v>0</v>
      </c>
      <c r="X1093" s="192">
        <f>W1093*H1093</f>
        <v>0</v>
      </c>
      <c r="Y1093" s="193" t="s">
        <v>1</v>
      </c>
      <c r="Z1093" s="33"/>
      <c r="AA1093" s="33"/>
      <c r="AB1093" s="33"/>
      <c r="AC1093" s="33"/>
      <c r="AD1093" s="33"/>
      <c r="AE1093" s="33"/>
      <c r="AR1093" s="194" t="s">
        <v>152</v>
      </c>
      <c r="AT1093" s="194" t="s">
        <v>140</v>
      </c>
      <c r="AU1093" s="194" t="s">
        <v>79</v>
      </c>
      <c r="AY1093" s="14" t="s">
        <v>146</v>
      </c>
      <c r="BE1093" s="114">
        <f>IF(O1093="základní",K1093,0)</f>
        <v>0</v>
      </c>
      <c r="BF1093" s="114">
        <f>IF(O1093="snížená",K1093,0)</f>
        <v>0</v>
      </c>
      <c r="BG1093" s="114">
        <f>IF(O1093="zákl. přenesená",K1093,0)</f>
        <v>0</v>
      </c>
      <c r="BH1093" s="114">
        <f>IF(O1093="sníž. přenesená",K1093,0)</f>
        <v>0</v>
      </c>
      <c r="BI1093" s="114">
        <f>IF(O1093="nulová",K1093,0)</f>
        <v>0</v>
      </c>
      <c r="BJ1093" s="14" t="s">
        <v>87</v>
      </c>
      <c r="BK1093" s="114">
        <f>ROUND(P1093*H1093,2)</f>
        <v>0</v>
      </c>
      <c r="BL1093" s="14" t="s">
        <v>152</v>
      </c>
      <c r="BM1093" s="194" t="s">
        <v>2068</v>
      </c>
    </row>
    <row r="1094" spans="1:65" s="2" customFormat="1" ht="11.25">
      <c r="A1094" s="33"/>
      <c r="B1094" s="34"/>
      <c r="C1094" s="35"/>
      <c r="D1094" s="195" t="s">
        <v>149</v>
      </c>
      <c r="E1094" s="35"/>
      <c r="F1094" s="196" t="s">
        <v>2067</v>
      </c>
      <c r="G1094" s="35"/>
      <c r="H1094" s="35"/>
      <c r="I1094" s="166"/>
      <c r="J1094" s="166"/>
      <c r="K1094" s="35"/>
      <c r="L1094" s="35"/>
      <c r="M1094" s="36"/>
      <c r="N1094" s="197"/>
      <c r="O1094" s="198"/>
      <c r="P1094" s="70"/>
      <c r="Q1094" s="70"/>
      <c r="R1094" s="70"/>
      <c r="S1094" s="70"/>
      <c r="T1094" s="70"/>
      <c r="U1094" s="70"/>
      <c r="V1094" s="70"/>
      <c r="W1094" s="70"/>
      <c r="X1094" s="70"/>
      <c r="Y1094" s="71"/>
      <c r="Z1094" s="33"/>
      <c r="AA1094" s="33"/>
      <c r="AB1094" s="33"/>
      <c r="AC1094" s="33"/>
      <c r="AD1094" s="33"/>
      <c r="AE1094" s="33"/>
      <c r="AT1094" s="14" t="s">
        <v>149</v>
      </c>
      <c r="AU1094" s="14" t="s">
        <v>79</v>
      </c>
    </row>
    <row r="1095" spans="1:65" s="2" customFormat="1" ht="24.2" customHeight="1">
      <c r="A1095" s="33"/>
      <c r="B1095" s="34"/>
      <c r="C1095" s="180" t="s">
        <v>2069</v>
      </c>
      <c r="D1095" s="180" t="s">
        <v>140</v>
      </c>
      <c r="E1095" s="181" t="s">
        <v>2070</v>
      </c>
      <c r="F1095" s="182" t="s">
        <v>2071</v>
      </c>
      <c r="G1095" s="183" t="s">
        <v>143</v>
      </c>
      <c r="H1095" s="184">
        <v>1</v>
      </c>
      <c r="I1095" s="185"/>
      <c r="J1095" s="186"/>
      <c r="K1095" s="187">
        <f>ROUND(P1095*H1095,2)</f>
        <v>0</v>
      </c>
      <c r="L1095" s="182" t="s">
        <v>144</v>
      </c>
      <c r="M1095" s="188"/>
      <c r="N1095" s="189" t="s">
        <v>1</v>
      </c>
      <c r="O1095" s="190" t="s">
        <v>42</v>
      </c>
      <c r="P1095" s="191">
        <f>I1095+J1095</f>
        <v>0</v>
      </c>
      <c r="Q1095" s="191">
        <f>ROUND(I1095*H1095,2)</f>
        <v>0</v>
      </c>
      <c r="R1095" s="191">
        <f>ROUND(J1095*H1095,2)</f>
        <v>0</v>
      </c>
      <c r="S1095" s="70"/>
      <c r="T1095" s="192">
        <f>S1095*H1095</f>
        <v>0</v>
      </c>
      <c r="U1095" s="192">
        <v>0</v>
      </c>
      <c r="V1095" s="192">
        <f>U1095*H1095</f>
        <v>0</v>
      </c>
      <c r="W1095" s="192">
        <v>0</v>
      </c>
      <c r="X1095" s="192">
        <f>W1095*H1095</f>
        <v>0</v>
      </c>
      <c r="Y1095" s="193" t="s">
        <v>1</v>
      </c>
      <c r="Z1095" s="33"/>
      <c r="AA1095" s="33"/>
      <c r="AB1095" s="33"/>
      <c r="AC1095" s="33"/>
      <c r="AD1095" s="33"/>
      <c r="AE1095" s="33"/>
      <c r="AR1095" s="194" t="s">
        <v>152</v>
      </c>
      <c r="AT1095" s="194" t="s">
        <v>140</v>
      </c>
      <c r="AU1095" s="194" t="s">
        <v>79</v>
      </c>
      <c r="AY1095" s="14" t="s">
        <v>146</v>
      </c>
      <c r="BE1095" s="114">
        <f>IF(O1095="základní",K1095,0)</f>
        <v>0</v>
      </c>
      <c r="BF1095" s="114">
        <f>IF(O1095="snížená",K1095,0)</f>
        <v>0</v>
      </c>
      <c r="BG1095" s="114">
        <f>IF(O1095="zákl. přenesená",K1095,0)</f>
        <v>0</v>
      </c>
      <c r="BH1095" s="114">
        <f>IF(O1095="sníž. přenesená",K1095,0)</f>
        <v>0</v>
      </c>
      <c r="BI1095" s="114">
        <f>IF(O1095="nulová",K1095,0)</f>
        <v>0</v>
      </c>
      <c r="BJ1095" s="14" t="s">
        <v>87</v>
      </c>
      <c r="BK1095" s="114">
        <f>ROUND(P1095*H1095,2)</f>
        <v>0</v>
      </c>
      <c r="BL1095" s="14" t="s">
        <v>152</v>
      </c>
      <c r="BM1095" s="194" t="s">
        <v>2072</v>
      </c>
    </row>
    <row r="1096" spans="1:65" s="2" customFormat="1" ht="11.25">
      <c r="A1096" s="33"/>
      <c r="B1096" s="34"/>
      <c r="C1096" s="35"/>
      <c r="D1096" s="195" t="s">
        <v>149</v>
      </c>
      <c r="E1096" s="35"/>
      <c r="F1096" s="196" t="s">
        <v>2071</v>
      </c>
      <c r="G1096" s="35"/>
      <c r="H1096" s="35"/>
      <c r="I1096" s="166"/>
      <c r="J1096" s="166"/>
      <c r="K1096" s="35"/>
      <c r="L1096" s="35"/>
      <c r="M1096" s="36"/>
      <c r="N1096" s="197"/>
      <c r="O1096" s="198"/>
      <c r="P1096" s="70"/>
      <c r="Q1096" s="70"/>
      <c r="R1096" s="70"/>
      <c r="S1096" s="70"/>
      <c r="T1096" s="70"/>
      <c r="U1096" s="70"/>
      <c r="V1096" s="70"/>
      <c r="W1096" s="70"/>
      <c r="X1096" s="70"/>
      <c r="Y1096" s="71"/>
      <c r="Z1096" s="33"/>
      <c r="AA1096" s="33"/>
      <c r="AB1096" s="33"/>
      <c r="AC1096" s="33"/>
      <c r="AD1096" s="33"/>
      <c r="AE1096" s="33"/>
      <c r="AT1096" s="14" t="s">
        <v>149</v>
      </c>
      <c r="AU1096" s="14" t="s">
        <v>79</v>
      </c>
    </row>
    <row r="1097" spans="1:65" s="2" customFormat="1" ht="24.2" customHeight="1">
      <c r="A1097" s="33"/>
      <c r="B1097" s="34"/>
      <c r="C1097" s="180" t="s">
        <v>2073</v>
      </c>
      <c r="D1097" s="180" t="s">
        <v>140</v>
      </c>
      <c r="E1097" s="181" t="s">
        <v>2074</v>
      </c>
      <c r="F1097" s="182" t="s">
        <v>2075</v>
      </c>
      <c r="G1097" s="183" t="s">
        <v>143</v>
      </c>
      <c r="H1097" s="184">
        <v>10</v>
      </c>
      <c r="I1097" s="185"/>
      <c r="J1097" s="186"/>
      <c r="K1097" s="187">
        <f>ROUND(P1097*H1097,2)</f>
        <v>0</v>
      </c>
      <c r="L1097" s="182" t="s">
        <v>144</v>
      </c>
      <c r="M1097" s="188"/>
      <c r="N1097" s="189" t="s">
        <v>1</v>
      </c>
      <c r="O1097" s="190" t="s">
        <v>42</v>
      </c>
      <c r="P1097" s="191">
        <f>I1097+J1097</f>
        <v>0</v>
      </c>
      <c r="Q1097" s="191">
        <f>ROUND(I1097*H1097,2)</f>
        <v>0</v>
      </c>
      <c r="R1097" s="191">
        <f>ROUND(J1097*H1097,2)</f>
        <v>0</v>
      </c>
      <c r="S1097" s="70"/>
      <c r="T1097" s="192">
        <f>S1097*H1097</f>
        <v>0</v>
      </c>
      <c r="U1097" s="192">
        <v>0</v>
      </c>
      <c r="V1097" s="192">
        <f>U1097*H1097</f>
        <v>0</v>
      </c>
      <c r="W1097" s="192">
        <v>0</v>
      </c>
      <c r="X1097" s="192">
        <f>W1097*H1097</f>
        <v>0</v>
      </c>
      <c r="Y1097" s="193" t="s">
        <v>1</v>
      </c>
      <c r="Z1097" s="33"/>
      <c r="AA1097" s="33"/>
      <c r="AB1097" s="33"/>
      <c r="AC1097" s="33"/>
      <c r="AD1097" s="33"/>
      <c r="AE1097" s="33"/>
      <c r="AR1097" s="194" t="s">
        <v>152</v>
      </c>
      <c r="AT1097" s="194" t="s">
        <v>140</v>
      </c>
      <c r="AU1097" s="194" t="s">
        <v>79</v>
      </c>
      <c r="AY1097" s="14" t="s">
        <v>146</v>
      </c>
      <c r="BE1097" s="114">
        <f>IF(O1097="základní",K1097,0)</f>
        <v>0</v>
      </c>
      <c r="BF1097" s="114">
        <f>IF(O1097="snížená",K1097,0)</f>
        <v>0</v>
      </c>
      <c r="BG1097" s="114">
        <f>IF(O1097="zákl. přenesená",K1097,0)</f>
        <v>0</v>
      </c>
      <c r="BH1097" s="114">
        <f>IF(O1097="sníž. přenesená",K1097,0)</f>
        <v>0</v>
      </c>
      <c r="BI1097" s="114">
        <f>IF(O1097="nulová",K1097,0)</f>
        <v>0</v>
      </c>
      <c r="BJ1097" s="14" t="s">
        <v>87</v>
      </c>
      <c r="BK1097" s="114">
        <f>ROUND(P1097*H1097,2)</f>
        <v>0</v>
      </c>
      <c r="BL1097" s="14" t="s">
        <v>152</v>
      </c>
      <c r="BM1097" s="194" t="s">
        <v>2076</v>
      </c>
    </row>
    <row r="1098" spans="1:65" s="2" customFormat="1" ht="11.25">
      <c r="A1098" s="33"/>
      <c r="B1098" s="34"/>
      <c r="C1098" s="35"/>
      <c r="D1098" s="195" t="s">
        <v>149</v>
      </c>
      <c r="E1098" s="35"/>
      <c r="F1098" s="196" t="s">
        <v>2075</v>
      </c>
      <c r="G1098" s="35"/>
      <c r="H1098" s="35"/>
      <c r="I1098" s="166"/>
      <c r="J1098" s="166"/>
      <c r="K1098" s="35"/>
      <c r="L1098" s="35"/>
      <c r="M1098" s="36"/>
      <c r="N1098" s="197"/>
      <c r="O1098" s="198"/>
      <c r="P1098" s="70"/>
      <c r="Q1098" s="70"/>
      <c r="R1098" s="70"/>
      <c r="S1098" s="70"/>
      <c r="T1098" s="70"/>
      <c r="U1098" s="70"/>
      <c r="V1098" s="70"/>
      <c r="W1098" s="70"/>
      <c r="X1098" s="70"/>
      <c r="Y1098" s="71"/>
      <c r="Z1098" s="33"/>
      <c r="AA1098" s="33"/>
      <c r="AB1098" s="33"/>
      <c r="AC1098" s="33"/>
      <c r="AD1098" s="33"/>
      <c r="AE1098" s="33"/>
      <c r="AT1098" s="14" t="s">
        <v>149</v>
      </c>
      <c r="AU1098" s="14" t="s">
        <v>79</v>
      </c>
    </row>
    <row r="1099" spans="1:65" s="2" customFormat="1" ht="24.2" customHeight="1">
      <c r="A1099" s="33"/>
      <c r="B1099" s="34"/>
      <c r="C1099" s="180" t="s">
        <v>2077</v>
      </c>
      <c r="D1099" s="180" t="s">
        <v>140</v>
      </c>
      <c r="E1099" s="181" t="s">
        <v>2078</v>
      </c>
      <c r="F1099" s="182" t="s">
        <v>2079</v>
      </c>
      <c r="G1099" s="183" t="s">
        <v>143</v>
      </c>
      <c r="H1099" s="184">
        <v>10</v>
      </c>
      <c r="I1099" s="185"/>
      <c r="J1099" s="186"/>
      <c r="K1099" s="187">
        <f>ROUND(P1099*H1099,2)</f>
        <v>0</v>
      </c>
      <c r="L1099" s="182" t="s">
        <v>144</v>
      </c>
      <c r="M1099" s="188"/>
      <c r="N1099" s="189" t="s">
        <v>1</v>
      </c>
      <c r="O1099" s="190" t="s">
        <v>42</v>
      </c>
      <c r="P1099" s="191">
        <f>I1099+J1099</f>
        <v>0</v>
      </c>
      <c r="Q1099" s="191">
        <f>ROUND(I1099*H1099,2)</f>
        <v>0</v>
      </c>
      <c r="R1099" s="191">
        <f>ROUND(J1099*H1099,2)</f>
        <v>0</v>
      </c>
      <c r="S1099" s="70"/>
      <c r="T1099" s="192">
        <f>S1099*H1099</f>
        <v>0</v>
      </c>
      <c r="U1099" s="192">
        <v>0</v>
      </c>
      <c r="V1099" s="192">
        <f>U1099*H1099</f>
        <v>0</v>
      </c>
      <c r="W1099" s="192">
        <v>0</v>
      </c>
      <c r="X1099" s="192">
        <f>W1099*H1099</f>
        <v>0</v>
      </c>
      <c r="Y1099" s="193" t="s">
        <v>1</v>
      </c>
      <c r="Z1099" s="33"/>
      <c r="AA1099" s="33"/>
      <c r="AB1099" s="33"/>
      <c r="AC1099" s="33"/>
      <c r="AD1099" s="33"/>
      <c r="AE1099" s="33"/>
      <c r="AR1099" s="194" t="s">
        <v>152</v>
      </c>
      <c r="AT1099" s="194" t="s">
        <v>140</v>
      </c>
      <c r="AU1099" s="194" t="s">
        <v>79</v>
      </c>
      <c r="AY1099" s="14" t="s">
        <v>146</v>
      </c>
      <c r="BE1099" s="114">
        <f>IF(O1099="základní",K1099,0)</f>
        <v>0</v>
      </c>
      <c r="BF1099" s="114">
        <f>IF(O1099="snížená",K1099,0)</f>
        <v>0</v>
      </c>
      <c r="BG1099" s="114">
        <f>IF(O1099="zákl. přenesená",K1099,0)</f>
        <v>0</v>
      </c>
      <c r="BH1099" s="114">
        <f>IF(O1099="sníž. přenesená",K1099,0)</f>
        <v>0</v>
      </c>
      <c r="BI1099" s="114">
        <f>IF(O1099="nulová",K1099,0)</f>
        <v>0</v>
      </c>
      <c r="BJ1099" s="14" t="s">
        <v>87</v>
      </c>
      <c r="BK1099" s="114">
        <f>ROUND(P1099*H1099,2)</f>
        <v>0</v>
      </c>
      <c r="BL1099" s="14" t="s">
        <v>152</v>
      </c>
      <c r="BM1099" s="194" t="s">
        <v>2080</v>
      </c>
    </row>
    <row r="1100" spans="1:65" s="2" customFormat="1" ht="11.25">
      <c r="A1100" s="33"/>
      <c r="B1100" s="34"/>
      <c r="C1100" s="35"/>
      <c r="D1100" s="195" t="s">
        <v>149</v>
      </c>
      <c r="E1100" s="35"/>
      <c r="F1100" s="196" t="s">
        <v>2079</v>
      </c>
      <c r="G1100" s="35"/>
      <c r="H1100" s="35"/>
      <c r="I1100" s="166"/>
      <c r="J1100" s="166"/>
      <c r="K1100" s="35"/>
      <c r="L1100" s="35"/>
      <c r="M1100" s="36"/>
      <c r="N1100" s="197"/>
      <c r="O1100" s="198"/>
      <c r="P1100" s="70"/>
      <c r="Q1100" s="70"/>
      <c r="R1100" s="70"/>
      <c r="S1100" s="70"/>
      <c r="T1100" s="70"/>
      <c r="U1100" s="70"/>
      <c r="V1100" s="70"/>
      <c r="W1100" s="70"/>
      <c r="X1100" s="70"/>
      <c r="Y1100" s="71"/>
      <c r="Z1100" s="33"/>
      <c r="AA1100" s="33"/>
      <c r="AB1100" s="33"/>
      <c r="AC1100" s="33"/>
      <c r="AD1100" s="33"/>
      <c r="AE1100" s="33"/>
      <c r="AT1100" s="14" t="s">
        <v>149</v>
      </c>
      <c r="AU1100" s="14" t="s">
        <v>79</v>
      </c>
    </row>
    <row r="1101" spans="1:65" s="2" customFormat="1" ht="24.2" customHeight="1">
      <c r="A1101" s="33"/>
      <c r="B1101" s="34"/>
      <c r="C1101" s="180" t="s">
        <v>2081</v>
      </c>
      <c r="D1101" s="180" t="s">
        <v>140</v>
      </c>
      <c r="E1101" s="181" t="s">
        <v>2082</v>
      </c>
      <c r="F1101" s="182" t="s">
        <v>2083</v>
      </c>
      <c r="G1101" s="183" t="s">
        <v>143</v>
      </c>
      <c r="H1101" s="184">
        <v>1</v>
      </c>
      <c r="I1101" s="185"/>
      <c r="J1101" s="186"/>
      <c r="K1101" s="187">
        <f>ROUND(P1101*H1101,2)</f>
        <v>0</v>
      </c>
      <c r="L1101" s="182" t="s">
        <v>144</v>
      </c>
      <c r="M1101" s="188"/>
      <c r="N1101" s="189" t="s">
        <v>1</v>
      </c>
      <c r="O1101" s="190" t="s">
        <v>42</v>
      </c>
      <c r="P1101" s="191">
        <f>I1101+J1101</f>
        <v>0</v>
      </c>
      <c r="Q1101" s="191">
        <f>ROUND(I1101*H1101,2)</f>
        <v>0</v>
      </c>
      <c r="R1101" s="191">
        <f>ROUND(J1101*H1101,2)</f>
        <v>0</v>
      </c>
      <c r="S1101" s="70"/>
      <c r="T1101" s="192">
        <f>S1101*H1101</f>
        <v>0</v>
      </c>
      <c r="U1101" s="192">
        <v>0</v>
      </c>
      <c r="V1101" s="192">
        <f>U1101*H1101</f>
        <v>0</v>
      </c>
      <c r="W1101" s="192">
        <v>0</v>
      </c>
      <c r="X1101" s="192">
        <f>W1101*H1101</f>
        <v>0</v>
      </c>
      <c r="Y1101" s="193" t="s">
        <v>1</v>
      </c>
      <c r="Z1101" s="33"/>
      <c r="AA1101" s="33"/>
      <c r="AB1101" s="33"/>
      <c r="AC1101" s="33"/>
      <c r="AD1101" s="33"/>
      <c r="AE1101" s="33"/>
      <c r="AR1101" s="194" t="s">
        <v>152</v>
      </c>
      <c r="AT1101" s="194" t="s">
        <v>140</v>
      </c>
      <c r="AU1101" s="194" t="s">
        <v>79</v>
      </c>
      <c r="AY1101" s="14" t="s">
        <v>146</v>
      </c>
      <c r="BE1101" s="114">
        <f>IF(O1101="základní",K1101,0)</f>
        <v>0</v>
      </c>
      <c r="BF1101" s="114">
        <f>IF(O1101="snížená",K1101,0)</f>
        <v>0</v>
      </c>
      <c r="BG1101" s="114">
        <f>IF(O1101="zákl. přenesená",K1101,0)</f>
        <v>0</v>
      </c>
      <c r="BH1101" s="114">
        <f>IF(O1101="sníž. přenesená",K1101,0)</f>
        <v>0</v>
      </c>
      <c r="BI1101" s="114">
        <f>IF(O1101="nulová",K1101,0)</f>
        <v>0</v>
      </c>
      <c r="BJ1101" s="14" t="s">
        <v>87</v>
      </c>
      <c r="BK1101" s="114">
        <f>ROUND(P1101*H1101,2)</f>
        <v>0</v>
      </c>
      <c r="BL1101" s="14" t="s">
        <v>152</v>
      </c>
      <c r="BM1101" s="194" t="s">
        <v>2084</v>
      </c>
    </row>
    <row r="1102" spans="1:65" s="2" customFormat="1" ht="11.25">
      <c r="A1102" s="33"/>
      <c r="B1102" s="34"/>
      <c r="C1102" s="35"/>
      <c r="D1102" s="195" t="s">
        <v>149</v>
      </c>
      <c r="E1102" s="35"/>
      <c r="F1102" s="196" t="s">
        <v>2083</v>
      </c>
      <c r="G1102" s="35"/>
      <c r="H1102" s="35"/>
      <c r="I1102" s="166"/>
      <c r="J1102" s="166"/>
      <c r="K1102" s="35"/>
      <c r="L1102" s="35"/>
      <c r="M1102" s="36"/>
      <c r="N1102" s="197"/>
      <c r="O1102" s="198"/>
      <c r="P1102" s="70"/>
      <c r="Q1102" s="70"/>
      <c r="R1102" s="70"/>
      <c r="S1102" s="70"/>
      <c r="T1102" s="70"/>
      <c r="U1102" s="70"/>
      <c r="V1102" s="70"/>
      <c r="W1102" s="70"/>
      <c r="X1102" s="70"/>
      <c r="Y1102" s="71"/>
      <c r="Z1102" s="33"/>
      <c r="AA1102" s="33"/>
      <c r="AB1102" s="33"/>
      <c r="AC1102" s="33"/>
      <c r="AD1102" s="33"/>
      <c r="AE1102" s="33"/>
      <c r="AT1102" s="14" t="s">
        <v>149</v>
      </c>
      <c r="AU1102" s="14" t="s">
        <v>79</v>
      </c>
    </row>
    <row r="1103" spans="1:65" s="2" customFormat="1" ht="24.2" customHeight="1">
      <c r="A1103" s="33"/>
      <c r="B1103" s="34"/>
      <c r="C1103" s="180" t="s">
        <v>2085</v>
      </c>
      <c r="D1103" s="180" t="s">
        <v>140</v>
      </c>
      <c r="E1103" s="181" t="s">
        <v>2086</v>
      </c>
      <c r="F1103" s="182" t="s">
        <v>2087</v>
      </c>
      <c r="G1103" s="183" t="s">
        <v>143</v>
      </c>
      <c r="H1103" s="184">
        <v>1</v>
      </c>
      <c r="I1103" s="185"/>
      <c r="J1103" s="186"/>
      <c r="K1103" s="187">
        <f>ROUND(P1103*H1103,2)</f>
        <v>0</v>
      </c>
      <c r="L1103" s="182" t="s">
        <v>144</v>
      </c>
      <c r="M1103" s="188"/>
      <c r="N1103" s="189" t="s">
        <v>1</v>
      </c>
      <c r="O1103" s="190" t="s">
        <v>42</v>
      </c>
      <c r="P1103" s="191">
        <f>I1103+J1103</f>
        <v>0</v>
      </c>
      <c r="Q1103" s="191">
        <f>ROUND(I1103*H1103,2)</f>
        <v>0</v>
      </c>
      <c r="R1103" s="191">
        <f>ROUND(J1103*H1103,2)</f>
        <v>0</v>
      </c>
      <c r="S1103" s="70"/>
      <c r="T1103" s="192">
        <f>S1103*H1103</f>
        <v>0</v>
      </c>
      <c r="U1103" s="192">
        <v>0</v>
      </c>
      <c r="V1103" s="192">
        <f>U1103*H1103</f>
        <v>0</v>
      </c>
      <c r="W1103" s="192">
        <v>0</v>
      </c>
      <c r="X1103" s="192">
        <f>W1103*H1103</f>
        <v>0</v>
      </c>
      <c r="Y1103" s="193" t="s">
        <v>1</v>
      </c>
      <c r="Z1103" s="33"/>
      <c r="AA1103" s="33"/>
      <c r="AB1103" s="33"/>
      <c r="AC1103" s="33"/>
      <c r="AD1103" s="33"/>
      <c r="AE1103" s="33"/>
      <c r="AR1103" s="194" t="s">
        <v>152</v>
      </c>
      <c r="AT1103" s="194" t="s">
        <v>140</v>
      </c>
      <c r="AU1103" s="194" t="s">
        <v>79</v>
      </c>
      <c r="AY1103" s="14" t="s">
        <v>146</v>
      </c>
      <c r="BE1103" s="114">
        <f>IF(O1103="základní",K1103,0)</f>
        <v>0</v>
      </c>
      <c r="BF1103" s="114">
        <f>IF(O1103="snížená",K1103,0)</f>
        <v>0</v>
      </c>
      <c r="BG1103" s="114">
        <f>IF(O1103="zákl. přenesená",K1103,0)</f>
        <v>0</v>
      </c>
      <c r="BH1103" s="114">
        <f>IF(O1103="sníž. přenesená",K1103,0)</f>
        <v>0</v>
      </c>
      <c r="BI1103" s="114">
        <f>IF(O1103="nulová",K1103,0)</f>
        <v>0</v>
      </c>
      <c r="BJ1103" s="14" t="s">
        <v>87</v>
      </c>
      <c r="BK1103" s="114">
        <f>ROUND(P1103*H1103,2)</f>
        <v>0</v>
      </c>
      <c r="BL1103" s="14" t="s">
        <v>152</v>
      </c>
      <c r="BM1103" s="194" t="s">
        <v>2088</v>
      </c>
    </row>
    <row r="1104" spans="1:65" s="2" customFormat="1" ht="11.25">
      <c r="A1104" s="33"/>
      <c r="B1104" s="34"/>
      <c r="C1104" s="35"/>
      <c r="D1104" s="195" t="s">
        <v>149</v>
      </c>
      <c r="E1104" s="35"/>
      <c r="F1104" s="196" t="s">
        <v>2087</v>
      </c>
      <c r="G1104" s="35"/>
      <c r="H1104" s="35"/>
      <c r="I1104" s="166"/>
      <c r="J1104" s="166"/>
      <c r="K1104" s="35"/>
      <c r="L1104" s="35"/>
      <c r="M1104" s="36"/>
      <c r="N1104" s="197"/>
      <c r="O1104" s="198"/>
      <c r="P1104" s="70"/>
      <c r="Q1104" s="70"/>
      <c r="R1104" s="70"/>
      <c r="S1104" s="70"/>
      <c r="T1104" s="70"/>
      <c r="U1104" s="70"/>
      <c r="V1104" s="70"/>
      <c r="W1104" s="70"/>
      <c r="X1104" s="70"/>
      <c r="Y1104" s="71"/>
      <c r="Z1104" s="33"/>
      <c r="AA1104" s="33"/>
      <c r="AB1104" s="33"/>
      <c r="AC1104" s="33"/>
      <c r="AD1104" s="33"/>
      <c r="AE1104" s="33"/>
      <c r="AT1104" s="14" t="s">
        <v>149</v>
      </c>
      <c r="AU1104" s="14" t="s">
        <v>79</v>
      </c>
    </row>
    <row r="1105" spans="1:65" s="2" customFormat="1" ht="24.2" customHeight="1">
      <c r="A1105" s="33"/>
      <c r="B1105" s="34"/>
      <c r="C1105" s="180" t="s">
        <v>2089</v>
      </c>
      <c r="D1105" s="180" t="s">
        <v>140</v>
      </c>
      <c r="E1105" s="181" t="s">
        <v>2090</v>
      </c>
      <c r="F1105" s="182" t="s">
        <v>2091</v>
      </c>
      <c r="G1105" s="183" t="s">
        <v>143</v>
      </c>
      <c r="H1105" s="184">
        <v>1</v>
      </c>
      <c r="I1105" s="185"/>
      <c r="J1105" s="186"/>
      <c r="K1105" s="187">
        <f>ROUND(P1105*H1105,2)</f>
        <v>0</v>
      </c>
      <c r="L1105" s="182" t="s">
        <v>144</v>
      </c>
      <c r="M1105" s="188"/>
      <c r="N1105" s="189" t="s">
        <v>1</v>
      </c>
      <c r="O1105" s="190" t="s">
        <v>42</v>
      </c>
      <c r="P1105" s="191">
        <f>I1105+J1105</f>
        <v>0</v>
      </c>
      <c r="Q1105" s="191">
        <f>ROUND(I1105*H1105,2)</f>
        <v>0</v>
      </c>
      <c r="R1105" s="191">
        <f>ROUND(J1105*H1105,2)</f>
        <v>0</v>
      </c>
      <c r="S1105" s="70"/>
      <c r="T1105" s="192">
        <f>S1105*H1105</f>
        <v>0</v>
      </c>
      <c r="U1105" s="192">
        <v>0</v>
      </c>
      <c r="V1105" s="192">
        <f>U1105*H1105</f>
        <v>0</v>
      </c>
      <c r="W1105" s="192">
        <v>0</v>
      </c>
      <c r="X1105" s="192">
        <f>W1105*H1105</f>
        <v>0</v>
      </c>
      <c r="Y1105" s="193" t="s">
        <v>1</v>
      </c>
      <c r="Z1105" s="33"/>
      <c r="AA1105" s="33"/>
      <c r="AB1105" s="33"/>
      <c r="AC1105" s="33"/>
      <c r="AD1105" s="33"/>
      <c r="AE1105" s="33"/>
      <c r="AR1105" s="194" t="s">
        <v>152</v>
      </c>
      <c r="AT1105" s="194" t="s">
        <v>140</v>
      </c>
      <c r="AU1105" s="194" t="s">
        <v>79</v>
      </c>
      <c r="AY1105" s="14" t="s">
        <v>146</v>
      </c>
      <c r="BE1105" s="114">
        <f>IF(O1105="základní",K1105,0)</f>
        <v>0</v>
      </c>
      <c r="BF1105" s="114">
        <f>IF(O1105="snížená",K1105,0)</f>
        <v>0</v>
      </c>
      <c r="BG1105" s="114">
        <f>IF(O1105="zákl. přenesená",K1105,0)</f>
        <v>0</v>
      </c>
      <c r="BH1105" s="114">
        <f>IF(O1105="sníž. přenesená",K1105,0)</f>
        <v>0</v>
      </c>
      <c r="BI1105" s="114">
        <f>IF(O1105="nulová",K1105,0)</f>
        <v>0</v>
      </c>
      <c r="BJ1105" s="14" t="s">
        <v>87</v>
      </c>
      <c r="BK1105" s="114">
        <f>ROUND(P1105*H1105,2)</f>
        <v>0</v>
      </c>
      <c r="BL1105" s="14" t="s">
        <v>152</v>
      </c>
      <c r="BM1105" s="194" t="s">
        <v>2092</v>
      </c>
    </row>
    <row r="1106" spans="1:65" s="2" customFormat="1" ht="19.5">
      <c r="A1106" s="33"/>
      <c r="B1106" s="34"/>
      <c r="C1106" s="35"/>
      <c r="D1106" s="195" t="s">
        <v>149</v>
      </c>
      <c r="E1106" s="35"/>
      <c r="F1106" s="196" t="s">
        <v>2091</v>
      </c>
      <c r="G1106" s="35"/>
      <c r="H1106" s="35"/>
      <c r="I1106" s="166"/>
      <c r="J1106" s="166"/>
      <c r="K1106" s="35"/>
      <c r="L1106" s="35"/>
      <c r="M1106" s="36"/>
      <c r="N1106" s="197"/>
      <c r="O1106" s="198"/>
      <c r="P1106" s="70"/>
      <c r="Q1106" s="70"/>
      <c r="R1106" s="70"/>
      <c r="S1106" s="70"/>
      <c r="T1106" s="70"/>
      <c r="U1106" s="70"/>
      <c r="V1106" s="70"/>
      <c r="W1106" s="70"/>
      <c r="X1106" s="70"/>
      <c r="Y1106" s="71"/>
      <c r="Z1106" s="33"/>
      <c r="AA1106" s="33"/>
      <c r="AB1106" s="33"/>
      <c r="AC1106" s="33"/>
      <c r="AD1106" s="33"/>
      <c r="AE1106" s="33"/>
      <c r="AT1106" s="14" t="s">
        <v>149</v>
      </c>
      <c r="AU1106" s="14" t="s">
        <v>79</v>
      </c>
    </row>
    <row r="1107" spans="1:65" s="2" customFormat="1" ht="24.2" customHeight="1">
      <c r="A1107" s="33"/>
      <c r="B1107" s="34"/>
      <c r="C1107" s="180" t="s">
        <v>2093</v>
      </c>
      <c r="D1107" s="180" t="s">
        <v>140</v>
      </c>
      <c r="E1107" s="181" t="s">
        <v>2094</v>
      </c>
      <c r="F1107" s="182" t="s">
        <v>2095</v>
      </c>
      <c r="G1107" s="183" t="s">
        <v>143</v>
      </c>
      <c r="H1107" s="184">
        <v>1</v>
      </c>
      <c r="I1107" s="185"/>
      <c r="J1107" s="186"/>
      <c r="K1107" s="187">
        <f>ROUND(P1107*H1107,2)</f>
        <v>0</v>
      </c>
      <c r="L1107" s="182" t="s">
        <v>144</v>
      </c>
      <c r="M1107" s="188"/>
      <c r="N1107" s="189" t="s">
        <v>1</v>
      </c>
      <c r="O1107" s="190" t="s">
        <v>42</v>
      </c>
      <c r="P1107" s="191">
        <f>I1107+J1107</f>
        <v>0</v>
      </c>
      <c r="Q1107" s="191">
        <f>ROUND(I1107*H1107,2)</f>
        <v>0</v>
      </c>
      <c r="R1107" s="191">
        <f>ROUND(J1107*H1107,2)</f>
        <v>0</v>
      </c>
      <c r="S1107" s="70"/>
      <c r="T1107" s="192">
        <f>S1107*H1107</f>
        <v>0</v>
      </c>
      <c r="U1107" s="192">
        <v>0</v>
      </c>
      <c r="V1107" s="192">
        <f>U1107*H1107</f>
        <v>0</v>
      </c>
      <c r="W1107" s="192">
        <v>0</v>
      </c>
      <c r="X1107" s="192">
        <f>W1107*H1107</f>
        <v>0</v>
      </c>
      <c r="Y1107" s="193" t="s">
        <v>1</v>
      </c>
      <c r="Z1107" s="33"/>
      <c r="AA1107" s="33"/>
      <c r="AB1107" s="33"/>
      <c r="AC1107" s="33"/>
      <c r="AD1107" s="33"/>
      <c r="AE1107" s="33"/>
      <c r="AR1107" s="194" t="s">
        <v>152</v>
      </c>
      <c r="AT1107" s="194" t="s">
        <v>140</v>
      </c>
      <c r="AU1107" s="194" t="s">
        <v>79</v>
      </c>
      <c r="AY1107" s="14" t="s">
        <v>146</v>
      </c>
      <c r="BE1107" s="114">
        <f>IF(O1107="základní",K1107,0)</f>
        <v>0</v>
      </c>
      <c r="BF1107" s="114">
        <f>IF(O1107="snížená",K1107,0)</f>
        <v>0</v>
      </c>
      <c r="BG1107" s="114">
        <f>IF(O1107="zákl. přenesená",K1107,0)</f>
        <v>0</v>
      </c>
      <c r="BH1107" s="114">
        <f>IF(O1107="sníž. přenesená",K1107,0)</f>
        <v>0</v>
      </c>
      <c r="BI1107" s="114">
        <f>IF(O1107="nulová",K1107,0)</f>
        <v>0</v>
      </c>
      <c r="BJ1107" s="14" t="s">
        <v>87</v>
      </c>
      <c r="BK1107" s="114">
        <f>ROUND(P1107*H1107,2)</f>
        <v>0</v>
      </c>
      <c r="BL1107" s="14" t="s">
        <v>152</v>
      </c>
      <c r="BM1107" s="194" t="s">
        <v>2096</v>
      </c>
    </row>
    <row r="1108" spans="1:65" s="2" customFormat="1" ht="11.25">
      <c r="A1108" s="33"/>
      <c r="B1108" s="34"/>
      <c r="C1108" s="35"/>
      <c r="D1108" s="195" t="s">
        <v>149</v>
      </c>
      <c r="E1108" s="35"/>
      <c r="F1108" s="196" t="s">
        <v>2095</v>
      </c>
      <c r="G1108" s="35"/>
      <c r="H1108" s="35"/>
      <c r="I1108" s="166"/>
      <c r="J1108" s="166"/>
      <c r="K1108" s="35"/>
      <c r="L1108" s="35"/>
      <c r="M1108" s="36"/>
      <c r="N1108" s="197"/>
      <c r="O1108" s="198"/>
      <c r="P1108" s="70"/>
      <c r="Q1108" s="70"/>
      <c r="R1108" s="70"/>
      <c r="S1108" s="70"/>
      <c r="T1108" s="70"/>
      <c r="U1108" s="70"/>
      <c r="V1108" s="70"/>
      <c r="W1108" s="70"/>
      <c r="X1108" s="70"/>
      <c r="Y1108" s="71"/>
      <c r="Z1108" s="33"/>
      <c r="AA1108" s="33"/>
      <c r="AB1108" s="33"/>
      <c r="AC1108" s="33"/>
      <c r="AD1108" s="33"/>
      <c r="AE1108" s="33"/>
      <c r="AT1108" s="14" t="s">
        <v>149</v>
      </c>
      <c r="AU1108" s="14" t="s">
        <v>79</v>
      </c>
    </row>
    <row r="1109" spans="1:65" s="2" customFormat="1" ht="24.2" customHeight="1">
      <c r="A1109" s="33"/>
      <c r="B1109" s="34"/>
      <c r="C1109" s="180" t="s">
        <v>2097</v>
      </c>
      <c r="D1109" s="180" t="s">
        <v>140</v>
      </c>
      <c r="E1109" s="181" t="s">
        <v>2098</v>
      </c>
      <c r="F1109" s="182" t="s">
        <v>2099</v>
      </c>
      <c r="G1109" s="183" t="s">
        <v>143</v>
      </c>
      <c r="H1109" s="184">
        <v>1</v>
      </c>
      <c r="I1109" s="185"/>
      <c r="J1109" s="186"/>
      <c r="K1109" s="187">
        <f>ROUND(P1109*H1109,2)</f>
        <v>0</v>
      </c>
      <c r="L1109" s="182" t="s">
        <v>144</v>
      </c>
      <c r="M1109" s="188"/>
      <c r="N1109" s="189" t="s">
        <v>1</v>
      </c>
      <c r="O1109" s="190" t="s">
        <v>42</v>
      </c>
      <c r="P1109" s="191">
        <f>I1109+J1109</f>
        <v>0</v>
      </c>
      <c r="Q1109" s="191">
        <f>ROUND(I1109*H1109,2)</f>
        <v>0</v>
      </c>
      <c r="R1109" s="191">
        <f>ROUND(J1109*H1109,2)</f>
        <v>0</v>
      </c>
      <c r="S1109" s="70"/>
      <c r="T1109" s="192">
        <f>S1109*H1109</f>
        <v>0</v>
      </c>
      <c r="U1109" s="192">
        <v>0</v>
      </c>
      <c r="V1109" s="192">
        <f>U1109*H1109</f>
        <v>0</v>
      </c>
      <c r="W1109" s="192">
        <v>0</v>
      </c>
      <c r="X1109" s="192">
        <f>W1109*H1109</f>
        <v>0</v>
      </c>
      <c r="Y1109" s="193" t="s">
        <v>1</v>
      </c>
      <c r="Z1109" s="33"/>
      <c r="AA1109" s="33"/>
      <c r="AB1109" s="33"/>
      <c r="AC1109" s="33"/>
      <c r="AD1109" s="33"/>
      <c r="AE1109" s="33"/>
      <c r="AR1109" s="194" t="s">
        <v>152</v>
      </c>
      <c r="AT1109" s="194" t="s">
        <v>140</v>
      </c>
      <c r="AU1109" s="194" t="s">
        <v>79</v>
      </c>
      <c r="AY1109" s="14" t="s">
        <v>146</v>
      </c>
      <c r="BE1109" s="114">
        <f>IF(O1109="základní",K1109,0)</f>
        <v>0</v>
      </c>
      <c r="BF1109" s="114">
        <f>IF(O1109="snížená",K1109,0)</f>
        <v>0</v>
      </c>
      <c r="BG1109" s="114">
        <f>IF(O1109="zákl. přenesená",K1109,0)</f>
        <v>0</v>
      </c>
      <c r="BH1109" s="114">
        <f>IF(O1109="sníž. přenesená",K1109,0)</f>
        <v>0</v>
      </c>
      <c r="BI1109" s="114">
        <f>IF(O1109="nulová",K1109,0)</f>
        <v>0</v>
      </c>
      <c r="BJ1109" s="14" t="s">
        <v>87</v>
      </c>
      <c r="BK1109" s="114">
        <f>ROUND(P1109*H1109,2)</f>
        <v>0</v>
      </c>
      <c r="BL1109" s="14" t="s">
        <v>152</v>
      </c>
      <c r="BM1109" s="194" t="s">
        <v>2100</v>
      </c>
    </row>
    <row r="1110" spans="1:65" s="2" customFormat="1" ht="11.25">
      <c r="A1110" s="33"/>
      <c r="B1110" s="34"/>
      <c r="C1110" s="35"/>
      <c r="D1110" s="195" t="s">
        <v>149</v>
      </c>
      <c r="E1110" s="35"/>
      <c r="F1110" s="196" t="s">
        <v>2099</v>
      </c>
      <c r="G1110" s="35"/>
      <c r="H1110" s="35"/>
      <c r="I1110" s="166"/>
      <c r="J1110" s="166"/>
      <c r="K1110" s="35"/>
      <c r="L1110" s="35"/>
      <c r="M1110" s="36"/>
      <c r="N1110" s="197"/>
      <c r="O1110" s="198"/>
      <c r="P1110" s="70"/>
      <c r="Q1110" s="70"/>
      <c r="R1110" s="70"/>
      <c r="S1110" s="70"/>
      <c r="T1110" s="70"/>
      <c r="U1110" s="70"/>
      <c r="V1110" s="70"/>
      <c r="W1110" s="70"/>
      <c r="X1110" s="70"/>
      <c r="Y1110" s="71"/>
      <c r="Z1110" s="33"/>
      <c r="AA1110" s="33"/>
      <c r="AB1110" s="33"/>
      <c r="AC1110" s="33"/>
      <c r="AD1110" s="33"/>
      <c r="AE1110" s="33"/>
      <c r="AT1110" s="14" t="s">
        <v>149</v>
      </c>
      <c r="AU1110" s="14" t="s">
        <v>79</v>
      </c>
    </row>
    <row r="1111" spans="1:65" s="2" customFormat="1" ht="24.2" customHeight="1">
      <c r="A1111" s="33"/>
      <c r="B1111" s="34"/>
      <c r="C1111" s="180" t="s">
        <v>2101</v>
      </c>
      <c r="D1111" s="180" t="s">
        <v>140</v>
      </c>
      <c r="E1111" s="181" t="s">
        <v>2102</v>
      </c>
      <c r="F1111" s="182" t="s">
        <v>2103</v>
      </c>
      <c r="G1111" s="183" t="s">
        <v>143</v>
      </c>
      <c r="H1111" s="184">
        <v>1</v>
      </c>
      <c r="I1111" s="185"/>
      <c r="J1111" s="186"/>
      <c r="K1111" s="187">
        <f>ROUND(P1111*H1111,2)</f>
        <v>0</v>
      </c>
      <c r="L1111" s="182" t="s">
        <v>144</v>
      </c>
      <c r="M1111" s="188"/>
      <c r="N1111" s="189" t="s">
        <v>1</v>
      </c>
      <c r="O1111" s="190" t="s">
        <v>42</v>
      </c>
      <c r="P1111" s="191">
        <f>I1111+J1111</f>
        <v>0</v>
      </c>
      <c r="Q1111" s="191">
        <f>ROUND(I1111*H1111,2)</f>
        <v>0</v>
      </c>
      <c r="R1111" s="191">
        <f>ROUND(J1111*H1111,2)</f>
        <v>0</v>
      </c>
      <c r="S1111" s="70"/>
      <c r="T1111" s="192">
        <f>S1111*H1111</f>
        <v>0</v>
      </c>
      <c r="U1111" s="192">
        <v>0</v>
      </c>
      <c r="V1111" s="192">
        <f>U1111*H1111</f>
        <v>0</v>
      </c>
      <c r="W1111" s="192">
        <v>0</v>
      </c>
      <c r="X1111" s="192">
        <f>W1111*H1111</f>
        <v>0</v>
      </c>
      <c r="Y1111" s="193" t="s">
        <v>1</v>
      </c>
      <c r="Z1111" s="33"/>
      <c r="AA1111" s="33"/>
      <c r="AB1111" s="33"/>
      <c r="AC1111" s="33"/>
      <c r="AD1111" s="33"/>
      <c r="AE1111" s="33"/>
      <c r="AR1111" s="194" t="s">
        <v>152</v>
      </c>
      <c r="AT1111" s="194" t="s">
        <v>140</v>
      </c>
      <c r="AU1111" s="194" t="s">
        <v>79</v>
      </c>
      <c r="AY1111" s="14" t="s">
        <v>146</v>
      </c>
      <c r="BE1111" s="114">
        <f>IF(O1111="základní",K1111,0)</f>
        <v>0</v>
      </c>
      <c r="BF1111" s="114">
        <f>IF(O1111="snížená",K1111,0)</f>
        <v>0</v>
      </c>
      <c r="BG1111" s="114">
        <f>IF(O1111="zákl. přenesená",K1111,0)</f>
        <v>0</v>
      </c>
      <c r="BH1111" s="114">
        <f>IF(O1111="sníž. přenesená",K1111,0)</f>
        <v>0</v>
      </c>
      <c r="BI1111" s="114">
        <f>IF(O1111="nulová",K1111,0)</f>
        <v>0</v>
      </c>
      <c r="BJ1111" s="14" t="s">
        <v>87</v>
      </c>
      <c r="BK1111" s="114">
        <f>ROUND(P1111*H1111,2)</f>
        <v>0</v>
      </c>
      <c r="BL1111" s="14" t="s">
        <v>152</v>
      </c>
      <c r="BM1111" s="194" t="s">
        <v>2104</v>
      </c>
    </row>
    <row r="1112" spans="1:65" s="2" customFormat="1" ht="11.25">
      <c r="A1112" s="33"/>
      <c r="B1112" s="34"/>
      <c r="C1112" s="35"/>
      <c r="D1112" s="195" t="s">
        <v>149</v>
      </c>
      <c r="E1112" s="35"/>
      <c r="F1112" s="196" t="s">
        <v>2103</v>
      </c>
      <c r="G1112" s="35"/>
      <c r="H1112" s="35"/>
      <c r="I1112" s="166"/>
      <c r="J1112" s="166"/>
      <c r="K1112" s="35"/>
      <c r="L1112" s="35"/>
      <c r="M1112" s="36"/>
      <c r="N1112" s="197"/>
      <c r="O1112" s="198"/>
      <c r="P1112" s="70"/>
      <c r="Q1112" s="70"/>
      <c r="R1112" s="70"/>
      <c r="S1112" s="70"/>
      <c r="T1112" s="70"/>
      <c r="U1112" s="70"/>
      <c r="V1112" s="70"/>
      <c r="W1112" s="70"/>
      <c r="X1112" s="70"/>
      <c r="Y1112" s="71"/>
      <c r="Z1112" s="33"/>
      <c r="AA1112" s="33"/>
      <c r="AB1112" s="33"/>
      <c r="AC1112" s="33"/>
      <c r="AD1112" s="33"/>
      <c r="AE1112" s="33"/>
      <c r="AT1112" s="14" t="s">
        <v>149</v>
      </c>
      <c r="AU1112" s="14" t="s">
        <v>79</v>
      </c>
    </row>
    <row r="1113" spans="1:65" s="2" customFormat="1" ht="24.2" customHeight="1">
      <c r="A1113" s="33"/>
      <c r="B1113" s="34"/>
      <c r="C1113" s="180" t="s">
        <v>2105</v>
      </c>
      <c r="D1113" s="180" t="s">
        <v>140</v>
      </c>
      <c r="E1113" s="181" t="s">
        <v>2106</v>
      </c>
      <c r="F1113" s="182" t="s">
        <v>2107</v>
      </c>
      <c r="G1113" s="183" t="s">
        <v>143</v>
      </c>
      <c r="H1113" s="184">
        <v>1</v>
      </c>
      <c r="I1113" s="185"/>
      <c r="J1113" s="186"/>
      <c r="K1113" s="187">
        <f>ROUND(P1113*H1113,2)</f>
        <v>0</v>
      </c>
      <c r="L1113" s="182" t="s">
        <v>144</v>
      </c>
      <c r="M1113" s="188"/>
      <c r="N1113" s="189" t="s">
        <v>1</v>
      </c>
      <c r="O1113" s="190" t="s">
        <v>42</v>
      </c>
      <c r="P1113" s="191">
        <f>I1113+J1113</f>
        <v>0</v>
      </c>
      <c r="Q1113" s="191">
        <f>ROUND(I1113*H1113,2)</f>
        <v>0</v>
      </c>
      <c r="R1113" s="191">
        <f>ROUND(J1113*H1113,2)</f>
        <v>0</v>
      </c>
      <c r="S1113" s="70"/>
      <c r="T1113" s="192">
        <f>S1113*H1113</f>
        <v>0</v>
      </c>
      <c r="U1113" s="192">
        <v>0</v>
      </c>
      <c r="V1113" s="192">
        <f>U1113*H1113</f>
        <v>0</v>
      </c>
      <c r="W1113" s="192">
        <v>0</v>
      </c>
      <c r="X1113" s="192">
        <f>W1113*H1113</f>
        <v>0</v>
      </c>
      <c r="Y1113" s="193" t="s">
        <v>1</v>
      </c>
      <c r="Z1113" s="33"/>
      <c r="AA1113" s="33"/>
      <c r="AB1113" s="33"/>
      <c r="AC1113" s="33"/>
      <c r="AD1113" s="33"/>
      <c r="AE1113" s="33"/>
      <c r="AR1113" s="194" t="s">
        <v>152</v>
      </c>
      <c r="AT1113" s="194" t="s">
        <v>140</v>
      </c>
      <c r="AU1113" s="194" t="s">
        <v>79</v>
      </c>
      <c r="AY1113" s="14" t="s">
        <v>146</v>
      </c>
      <c r="BE1113" s="114">
        <f>IF(O1113="základní",K1113,0)</f>
        <v>0</v>
      </c>
      <c r="BF1113" s="114">
        <f>IF(O1113="snížená",K1113,0)</f>
        <v>0</v>
      </c>
      <c r="BG1113" s="114">
        <f>IF(O1113="zákl. přenesená",K1113,0)</f>
        <v>0</v>
      </c>
      <c r="BH1113" s="114">
        <f>IF(O1113="sníž. přenesená",K1113,0)</f>
        <v>0</v>
      </c>
      <c r="BI1113" s="114">
        <f>IF(O1113="nulová",K1113,0)</f>
        <v>0</v>
      </c>
      <c r="BJ1113" s="14" t="s">
        <v>87</v>
      </c>
      <c r="BK1113" s="114">
        <f>ROUND(P1113*H1113,2)</f>
        <v>0</v>
      </c>
      <c r="BL1113" s="14" t="s">
        <v>152</v>
      </c>
      <c r="BM1113" s="194" t="s">
        <v>2108</v>
      </c>
    </row>
    <row r="1114" spans="1:65" s="2" customFormat="1" ht="11.25">
      <c r="A1114" s="33"/>
      <c r="B1114" s="34"/>
      <c r="C1114" s="35"/>
      <c r="D1114" s="195" t="s">
        <v>149</v>
      </c>
      <c r="E1114" s="35"/>
      <c r="F1114" s="196" t="s">
        <v>2107</v>
      </c>
      <c r="G1114" s="35"/>
      <c r="H1114" s="35"/>
      <c r="I1114" s="166"/>
      <c r="J1114" s="166"/>
      <c r="K1114" s="35"/>
      <c r="L1114" s="35"/>
      <c r="M1114" s="36"/>
      <c r="N1114" s="197"/>
      <c r="O1114" s="198"/>
      <c r="P1114" s="70"/>
      <c r="Q1114" s="70"/>
      <c r="R1114" s="70"/>
      <c r="S1114" s="70"/>
      <c r="T1114" s="70"/>
      <c r="U1114" s="70"/>
      <c r="V1114" s="70"/>
      <c r="W1114" s="70"/>
      <c r="X1114" s="70"/>
      <c r="Y1114" s="71"/>
      <c r="Z1114" s="33"/>
      <c r="AA1114" s="33"/>
      <c r="AB1114" s="33"/>
      <c r="AC1114" s="33"/>
      <c r="AD1114" s="33"/>
      <c r="AE1114" s="33"/>
      <c r="AT1114" s="14" t="s">
        <v>149</v>
      </c>
      <c r="AU1114" s="14" t="s">
        <v>79</v>
      </c>
    </row>
    <row r="1115" spans="1:65" s="2" customFormat="1" ht="24.2" customHeight="1">
      <c r="A1115" s="33"/>
      <c r="B1115" s="34"/>
      <c r="C1115" s="180" t="s">
        <v>2109</v>
      </c>
      <c r="D1115" s="180" t="s">
        <v>140</v>
      </c>
      <c r="E1115" s="181" t="s">
        <v>2110</v>
      </c>
      <c r="F1115" s="182" t="s">
        <v>2111</v>
      </c>
      <c r="G1115" s="183" t="s">
        <v>143</v>
      </c>
      <c r="H1115" s="184">
        <v>1</v>
      </c>
      <c r="I1115" s="185"/>
      <c r="J1115" s="186"/>
      <c r="K1115" s="187">
        <f>ROUND(P1115*H1115,2)</f>
        <v>0</v>
      </c>
      <c r="L1115" s="182" t="s">
        <v>144</v>
      </c>
      <c r="M1115" s="188"/>
      <c r="N1115" s="189" t="s">
        <v>1</v>
      </c>
      <c r="O1115" s="190" t="s">
        <v>42</v>
      </c>
      <c r="P1115" s="191">
        <f>I1115+J1115</f>
        <v>0</v>
      </c>
      <c r="Q1115" s="191">
        <f>ROUND(I1115*H1115,2)</f>
        <v>0</v>
      </c>
      <c r="R1115" s="191">
        <f>ROUND(J1115*H1115,2)</f>
        <v>0</v>
      </c>
      <c r="S1115" s="70"/>
      <c r="T1115" s="192">
        <f>S1115*H1115</f>
        <v>0</v>
      </c>
      <c r="U1115" s="192">
        <v>0</v>
      </c>
      <c r="V1115" s="192">
        <f>U1115*H1115</f>
        <v>0</v>
      </c>
      <c r="W1115" s="192">
        <v>0</v>
      </c>
      <c r="X1115" s="192">
        <f>W1115*H1115</f>
        <v>0</v>
      </c>
      <c r="Y1115" s="193" t="s">
        <v>1</v>
      </c>
      <c r="Z1115" s="33"/>
      <c r="AA1115" s="33"/>
      <c r="AB1115" s="33"/>
      <c r="AC1115" s="33"/>
      <c r="AD1115" s="33"/>
      <c r="AE1115" s="33"/>
      <c r="AR1115" s="194" t="s">
        <v>152</v>
      </c>
      <c r="AT1115" s="194" t="s">
        <v>140</v>
      </c>
      <c r="AU1115" s="194" t="s">
        <v>79</v>
      </c>
      <c r="AY1115" s="14" t="s">
        <v>146</v>
      </c>
      <c r="BE1115" s="114">
        <f>IF(O1115="základní",K1115,0)</f>
        <v>0</v>
      </c>
      <c r="BF1115" s="114">
        <f>IF(O1115="snížená",K1115,0)</f>
        <v>0</v>
      </c>
      <c r="BG1115" s="114">
        <f>IF(O1115="zákl. přenesená",K1115,0)</f>
        <v>0</v>
      </c>
      <c r="BH1115" s="114">
        <f>IF(O1115="sníž. přenesená",K1115,0)</f>
        <v>0</v>
      </c>
      <c r="BI1115" s="114">
        <f>IF(O1115="nulová",K1115,0)</f>
        <v>0</v>
      </c>
      <c r="BJ1115" s="14" t="s">
        <v>87</v>
      </c>
      <c r="BK1115" s="114">
        <f>ROUND(P1115*H1115,2)</f>
        <v>0</v>
      </c>
      <c r="BL1115" s="14" t="s">
        <v>152</v>
      </c>
      <c r="BM1115" s="194" t="s">
        <v>2112</v>
      </c>
    </row>
    <row r="1116" spans="1:65" s="2" customFormat="1" ht="11.25">
      <c r="A1116" s="33"/>
      <c r="B1116" s="34"/>
      <c r="C1116" s="35"/>
      <c r="D1116" s="195" t="s">
        <v>149</v>
      </c>
      <c r="E1116" s="35"/>
      <c r="F1116" s="196" t="s">
        <v>2111</v>
      </c>
      <c r="G1116" s="35"/>
      <c r="H1116" s="35"/>
      <c r="I1116" s="166"/>
      <c r="J1116" s="166"/>
      <c r="K1116" s="35"/>
      <c r="L1116" s="35"/>
      <c r="M1116" s="36"/>
      <c r="N1116" s="197"/>
      <c r="O1116" s="198"/>
      <c r="P1116" s="70"/>
      <c r="Q1116" s="70"/>
      <c r="R1116" s="70"/>
      <c r="S1116" s="70"/>
      <c r="T1116" s="70"/>
      <c r="U1116" s="70"/>
      <c r="V1116" s="70"/>
      <c r="W1116" s="70"/>
      <c r="X1116" s="70"/>
      <c r="Y1116" s="71"/>
      <c r="Z1116" s="33"/>
      <c r="AA1116" s="33"/>
      <c r="AB1116" s="33"/>
      <c r="AC1116" s="33"/>
      <c r="AD1116" s="33"/>
      <c r="AE1116" s="33"/>
      <c r="AT1116" s="14" t="s">
        <v>149</v>
      </c>
      <c r="AU1116" s="14" t="s">
        <v>79</v>
      </c>
    </row>
    <row r="1117" spans="1:65" s="2" customFormat="1" ht="24.2" customHeight="1">
      <c r="A1117" s="33"/>
      <c r="B1117" s="34"/>
      <c r="C1117" s="180" t="s">
        <v>2113</v>
      </c>
      <c r="D1117" s="180" t="s">
        <v>140</v>
      </c>
      <c r="E1117" s="181" t="s">
        <v>2114</v>
      </c>
      <c r="F1117" s="182" t="s">
        <v>2115</v>
      </c>
      <c r="G1117" s="183" t="s">
        <v>143</v>
      </c>
      <c r="H1117" s="184">
        <v>1</v>
      </c>
      <c r="I1117" s="185"/>
      <c r="J1117" s="186"/>
      <c r="K1117" s="187">
        <f>ROUND(P1117*H1117,2)</f>
        <v>0</v>
      </c>
      <c r="L1117" s="182" t="s">
        <v>144</v>
      </c>
      <c r="M1117" s="188"/>
      <c r="N1117" s="189" t="s">
        <v>1</v>
      </c>
      <c r="O1117" s="190" t="s">
        <v>42</v>
      </c>
      <c r="P1117" s="191">
        <f>I1117+J1117</f>
        <v>0</v>
      </c>
      <c r="Q1117" s="191">
        <f>ROUND(I1117*H1117,2)</f>
        <v>0</v>
      </c>
      <c r="R1117" s="191">
        <f>ROUND(J1117*H1117,2)</f>
        <v>0</v>
      </c>
      <c r="S1117" s="70"/>
      <c r="T1117" s="192">
        <f>S1117*H1117</f>
        <v>0</v>
      </c>
      <c r="U1117" s="192">
        <v>0</v>
      </c>
      <c r="V1117" s="192">
        <f>U1117*H1117</f>
        <v>0</v>
      </c>
      <c r="W1117" s="192">
        <v>0</v>
      </c>
      <c r="X1117" s="192">
        <f>W1117*H1117</f>
        <v>0</v>
      </c>
      <c r="Y1117" s="193" t="s">
        <v>1</v>
      </c>
      <c r="Z1117" s="33"/>
      <c r="AA1117" s="33"/>
      <c r="AB1117" s="33"/>
      <c r="AC1117" s="33"/>
      <c r="AD1117" s="33"/>
      <c r="AE1117" s="33"/>
      <c r="AR1117" s="194" t="s">
        <v>152</v>
      </c>
      <c r="AT1117" s="194" t="s">
        <v>140</v>
      </c>
      <c r="AU1117" s="194" t="s">
        <v>79</v>
      </c>
      <c r="AY1117" s="14" t="s">
        <v>146</v>
      </c>
      <c r="BE1117" s="114">
        <f>IF(O1117="základní",K1117,0)</f>
        <v>0</v>
      </c>
      <c r="BF1117" s="114">
        <f>IF(O1117="snížená",K1117,0)</f>
        <v>0</v>
      </c>
      <c r="BG1117" s="114">
        <f>IF(O1117="zákl. přenesená",K1117,0)</f>
        <v>0</v>
      </c>
      <c r="BH1117" s="114">
        <f>IF(O1117="sníž. přenesená",K1117,0)</f>
        <v>0</v>
      </c>
      <c r="BI1117" s="114">
        <f>IF(O1117="nulová",K1117,0)</f>
        <v>0</v>
      </c>
      <c r="BJ1117" s="14" t="s">
        <v>87</v>
      </c>
      <c r="BK1117" s="114">
        <f>ROUND(P1117*H1117,2)</f>
        <v>0</v>
      </c>
      <c r="BL1117" s="14" t="s">
        <v>152</v>
      </c>
      <c r="BM1117" s="194" t="s">
        <v>2116</v>
      </c>
    </row>
    <row r="1118" spans="1:65" s="2" customFormat="1" ht="11.25">
      <c r="A1118" s="33"/>
      <c r="B1118" s="34"/>
      <c r="C1118" s="35"/>
      <c r="D1118" s="195" t="s">
        <v>149</v>
      </c>
      <c r="E1118" s="35"/>
      <c r="F1118" s="196" t="s">
        <v>2115</v>
      </c>
      <c r="G1118" s="35"/>
      <c r="H1118" s="35"/>
      <c r="I1118" s="166"/>
      <c r="J1118" s="166"/>
      <c r="K1118" s="35"/>
      <c r="L1118" s="35"/>
      <c r="M1118" s="36"/>
      <c r="N1118" s="197"/>
      <c r="O1118" s="198"/>
      <c r="P1118" s="70"/>
      <c r="Q1118" s="70"/>
      <c r="R1118" s="70"/>
      <c r="S1118" s="70"/>
      <c r="T1118" s="70"/>
      <c r="U1118" s="70"/>
      <c r="V1118" s="70"/>
      <c r="W1118" s="70"/>
      <c r="X1118" s="70"/>
      <c r="Y1118" s="71"/>
      <c r="Z1118" s="33"/>
      <c r="AA1118" s="33"/>
      <c r="AB1118" s="33"/>
      <c r="AC1118" s="33"/>
      <c r="AD1118" s="33"/>
      <c r="AE1118" s="33"/>
      <c r="AT1118" s="14" t="s">
        <v>149</v>
      </c>
      <c r="AU1118" s="14" t="s">
        <v>79</v>
      </c>
    </row>
    <row r="1119" spans="1:65" s="2" customFormat="1" ht="24.2" customHeight="1">
      <c r="A1119" s="33"/>
      <c r="B1119" s="34"/>
      <c r="C1119" s="180" t="s">
        <v>2117</v>
      </c>
      <c r="D1119" s="180" t="s">
        <v>140</v>
      </c>
      <c r="E1119" s="181" t="s">
        <v>2118</v>
      </c>
      <c r="F1119" s="182" t="s">
        <v>2119</v>
      </c>
      <c r="G1119" s="183" t="s">
        <v>143</v>
      </c>
      <c r="H1119" s="184">
        <v>12</v>
      </c>
      <c r="I1119" s="185"/>
      <c r="J1119" s="186"/>
      <c r="K1119" s="187">
        <f>ROUND(P1119*H1119,2)</f>
        <v>0</v>
      </c>
      <c r="L1119" s="182" t="s">
        <v>144</v>
      </c>
      <c r="M1119" s="188"/>
      <c r="N1119" s="189" t="s">
        <v>1</v>
      </c>
      <c r="O1119" s="190" t="s">
        <v>42</v>
      </c>
      <c r="P1119" s="191">
        <f>I1119+J1119</f>
        <v>0</v>
      </c>
      <c r="Q1119" s="191">
        <f>ROUND(I1119*H1119,2)</f>
        <v>0</v>
      </c>
      <c r="R1119" s="191">
        <f>ROUND(J1119*H1119,2)</f>
        <v>0</v>
      </c>
      <c r="S1119" s="70"/>
      <c r="T1119" s="192">
        <f>S1119*H1119</f>
        <v>0</v>
      </c>
      <c r="U1119" s="192">
        <v>0</v>
      </c>
      <c r="V1119" s="192">
        <f>U1119*H1119</f>
        <v>0</v>
      </c>
      <c r="W1119" s="192">
        <v>0</v>
      </c>
      <c r="X1119" s="192">
        <f>W1119*H1119</f>
        <v>0</v>
      </c>
      <c r="Y1119" s="193" t="s">
        <v>1</v>
      </c>
      <c r="Z1119" s="33"/>
      <c r="AA1119" s="33"/>
      <c r="AB1119" s="33"/>
      <c r="AC1119" s="33"/>
      <c r="AD1119" s="33"/>
      <c r="AE1119" s="33"/>
      <c r="AR1119" s="194" t="s">
        <v>152</v>
      </c>
      <c r="AT1119" s="194" t="s">
        <v>140</v>
      </c>
      <c r="AU1119" s="194" t="s">
        <v>79</v>
      </c>
      <c r="AY1119" s="14" t="s">
        <v>146</v>
      </c>
      <c r="BE1119" s="114">
        <f>IF(O1119="základní",K1119,0)</f>
        <v>0</v>
      </c>
      <c r="BF1119" s="114">
        <f>IF(O1119="snížená",K1119,0)</f>
        <v>0</v>
      </c>
      <c r="BG1119" s="114">
        <f>IF(O1119="zákl. přenesená",K1119,0)</f>
        <v>0</v>
      </c>
      <c r="BH1119" s="114">
        <f>IF(O1119="sníž. přenesená",K1119,0)</f>
        <v>0</v>
      </c>
      <c r="BI1119" s="114">
        <f>IF(O1119="nulová",K1119,0)</f>
        <v>0</v>
      </c>
      <c r="BJ1119" s="14" t="s">
        <v>87</v>
      </c>
      <c r="BK1119" s="114">
        <f>ROUND(P1119*H1119,2)</f>
        <v>0</v>
      </c>
      <c r="BL1119" s="14" t="s">
        <v>152</v>
      </c>
      <c r="BM1119" s="194" t="s">
        <v>2120</v>
      </c>
    </row>
    <row r="1120" spans="1:65" s="2" customFormat="1" ht="11.25">
      <c r="A1120" s="33"/>
      <c r="B1120" s="34"/>
      <c r="C1120" s="35"/>
      <c r="D1120" s="195" t="s">
        <v>149</v>
      </c>
      <c r="E1120" s="35"/>
      <c r="F1120" s="196" t="s">
        <v>2119</v>
      </c>
      <c r="G1120" s="35"/>
      <c r="H1120" s="35"/>
      <c r="I1120" s="166"/>
      <c r="J1120" s="166"/>
      <c r="K1120" s="35"/>
      <c r="L1120" s="35"/>
      <c r="M1120" s="36"/>
      <c r="N1120" s="197"/>
      <c r="O1120" s="198"/>
      <c r="P1120" s="70"/>
      <c r="Q1120" s="70"/>
      <c r="R1120" s="70"/>
      <c r="S1120" s="70"/>
      <c r="T1120" s="70"/>
      <c r="U1120" s="70"/>
      <c r="V1120" s="70"/>
      <c r="W1120" s="70"/>
      <c r="X1120" s="70"/>
      <c r="Y1120" s="71"/>
      <c r="Z1120" s="33"/>
      <c r="AA1120" s="33"/>
      <c r="AB1120" s="33"/>
      <c r="AC1120" s="33"/>
      <c r="AD1120" s="33"/>
      <c r="AE1120" s="33"/>
      <c r="AT1120" s="14" t="s">
        <v>149</v>
      </c>
      <c r="AU1120" s="14" t="s">
        <v>79</v>
      </c>
    </row>
    <row r="1121" spans="1:65" s="2" customFormat="1" ht="24.2" customHeight="1">
      <c r="A1121" s="33"/>
      <c r="B1121" s="34"/>
      <c r="C1121" s="180" t="s">
        <v>2121</v>
      </c>
      <c r="D1121" s="180" t="s">
        <v>140</v>
      </c>
      <c r="E1121" s="181" t="s">
        <v>2122</v>
      </c>
      <c r="F1121" s="182" t="s">
        <v>2123</v>
      </c>
      <c r="G1121" s="183" t="s">
        <v>143</v>
      </c>
      <c r="H1121" s="184">
        <v>1</v>
      </c>
      <c r="I1121" s="185"/>
      <c r="J1121" s="186"/>
      <c r="K1121" s="187">
        <f>ROUND(P1121*H1121,2)</f>
        <v>0</v>
      </c>
      <c r="L1121" s="182" t="s">
        <v>144</v>
      </c>
      <c r="M1121" s="188"/>
      <c r="N1121" s="189" t="s">
        <v>1</v>
      </c>
      <c r="O1121" s="190" t="s">
        <v>42</v>
      </c>
      <c r="P1121" s="191">
        <f>I1121+J1121</f>
        <v>0</v>
      </c>
      <c r="Q1121" s="191">
        <f>ROUND(I1121*H1121,2)</f>
        <v>0</v>
      </c>
      <c r="R1121" s="191">
        <f>ROUND(J1121*H1121,2)</f>
        <v>0</v>
      </c>
      <c r="S1121" s="70"/>
      <c r="T1121" s="192">
        <f>S1121*H1121</f>
        <v>0</v>
      </c>
      <c r="U1121" s="192">
        <v>0</v>
      </c>
      <c r="V1121" s="192">
        <f>U1121*H1121</f>
        <v>0</v>
      </c>
      <c r="W1121" s="192">
        <v>0</v>
      </c>
      <c r="X1121" s="192">
        <f>W1121*H1121</f>
        <v>0</v>
      </c>
      <c r="Y1121" s="193" t="s">
        <v>1</v>
      </c>
      <c r="Z1121" s="33"/>
      <c r="AA1121" s="33"/>
      <c r="AB1121" s="33"/>
      <c r="AC1121" s="33"/>
      <c r="AD1121" s="33"/>
      <c r="AE1121" s="33"/>
      <c r="AR1121" s="194" t="s">
        <v>152</v>
      </c>
      <c r="AT1121" s="194" t="s">
        <v>140</v>
      </c>
      <c r="AU1121" s="194" t="s">
        <v>79</v>
      </c>
      <c r="AY1121" s="14" t="s">
        <v>146</v>
      </c>
      <c r="BE1121" s="114">
        <f>IF(O1121="základní",K1121,0)</f>
        <v>0</v>
      </c>
      <c r="BF1121" s="114">
        <f>IF(O1121="snížená",K1121,0)</f>
        <v>0</v>
      </c>
      <c r="BG1121" s="114">
        <f>IF(O1121="zákl. přenesená",K1121,0)</f>
        <v>0</v>
      </c>
      <c r="BH1121" s="114">
        <f>IF(O1121="sníž. přenesená",K1121,0)</f>
        <v>0</v>
      </c>
      <c r="BI1121" s="114">
        <f>IF(O1121="nulová",K1121,0)</f>
        <v>0</v>
      </c>
      <c r="BJ1121" s="14" t="s">
        <v>87</v>
      </c>
      <c r="BK1121" s="114">
        <f>ROUND(P1121*H1121,2)</f>
        <v>0</v>
      </c>
      <c r="BL1121" s="14" t="s">
        <v>152</v>
      </c>
      <c r="BM1121" s="194" t="s">
        <v>2124</v>
      </c>
    </row>
    <row r="1122" spans="1:65" s="2" customFormat="1" ht="11.25">
      <c r="A1122" s="33"/>
      <c r="B1122" s="34"/>
      <c r="C1122" s="35"/>
      <c r="D1122" s="195" t="s">
        <v>149</v>
      </c>
      <c r="E1122" s="35"/>
      <c r="F1122" s="196" t="s">
        <v>2123</v>
      </c>
      <c r="G1122" s="35"/>
      <c r="H1122" s="35"/>
      <c r="I1122" s="166"/>
      <c r="J1122" s="166"/>
      <c r="K1122" s="35"/>
      <c r="L1122" s="35"/>
      <c r="M1122" s="36"/>
      <c r="N1122" s="197"/>
      <c r="O1122" s="198"/>
      <c r="P1122" s="70"/>
      <c r="Q1122" s="70"/>
      <c r="R1122" s="70"/>
      <c r="S1122" s="70"/>
      <c r="T1122" s="70"/>
      <c r="U1122" s="70"/>
      <c r="V1122" s="70"/>
      <c r="W1122" s="70"/>
      <c r="X1122" s="70"/>
      <c r="Y1122" s="71"/>
      <c r="Z1122" s="33"/>
      <c r="AA1122" s="33"/>
      <c r="AB1122" s="33"/>
      <c r="AC1122" s="33"/>
      <c r="AD1122" s="33"/>
      <c r="AE1122" s="33"/>
      <c r="AT1122" s="14" t="s">
        <v>149</v>
      </c>
      <c r="AU1122" s="14" t="s">
        <v>79</v>
      </c>
    </row>
    <row r="1123" spans="1:65" s="2" customFormat="1" ht="24.2" customHeight="1">
      <c r="A1123" s="33"/>
      <c r="B1123" s="34"/>
      <c r="C1123" s="180" t="s">
        <v>2125</v>
      </c>
      <c r="D1123" s="180" t="s">
        <v>140</v>
      </c>
      <c r="E1123" s="181" t="s">
        <v>2126</v>
      </c>
      <c r="F1123" s="182" t="s">
        <v>2127</v>
      </c>
      <c r="G1123" s="183" t="s">
        <v>143</v>
      </c>
      <c r="H1123" s="184">
        <v>5</v>
      </c>
      <c r="I1123" s="185"/>
      <c r="J1123" s="186"/>
      <c r="K1123" s="187">
        <f>ROUND(P1123*H1123,2)</f>
        <v>0</v>
      </c>
      <c r="L1123" s="182" t="s">
        <v>144</v>
      </c>
      <c r="M1123" s="188"/>
      <c r="N1123" s="189" t="s">
        <v>1</v>
      </c>
      <c r="O1123" s="190" t="s">
        <v>42</v>
      </c>
      <c r="P1123" s="191">
        <f>I1123+J1123</f>
        <v>0</v>
      </c>
      <c r="Q1123" s="191">
        <f>ROUND(I1123*H1123,2)</f>
        <v>0</v>
      </c>
      <c r="R1123" s="191">
        <f>ROUND(J1123*H1123,2)</f>
        <v>0</v>
      </c>
      <c r="S1123" s="70"/>
      <c r="T1123" s="192">
        <f>S1123*H1123</f>
        <v>0</v>
      </c>
      <c r="U1123" s="192">
        <v>0</v>
      </c>
      <c r="V1123" s="192">
        <f>U1123*H1123</f>
        <v>0</v>
      </c>
      <c r="W1123" s="192">
        <v>0</v>
      </c>
      <c r="X1123" s="192">
        <f>W1123*H1123</f>
        <v>0</v>
      </c>
      <c r="Y1123" s="193" t="s">
        <v>1</v>
      </c>
      <c r="Z1123" s="33"/>
      <c r="AA1123" s="33"/>
      <c r="AB1123" s="33"/>
      <c r="AC1123" s="33"/>
      <c r="AD1123" s="33"/>
      <c r="AE1123" s="33"/>
      <c r="AR1123" s="194" t="s">
        <v>152</v>
      </c>
      <c r="AT1123" s="194" t="s">
        <v>140</v>
      </c>
      <c r="AU1123" s="194" t="s">
        <v>79</v>
      </c>
      <c r="AY1123" s="14" t="s">
        <v>146</v>
      </c>
      <c r="BE1123" s="114">
        <f>IF(O1123="základní",K1123,0)</f>
        <v>0</v>
      </c>
      <c r="BF1123" s="114">
        <f>IF(O1123="snížená",K1123,0)</f>
        <v>0</v>
      </c>
      <c r="BG1123" s="114">
        <f>IF(O1123="zákl. přenesená",K1123,0)</f>
        <v>0</v>
      </c>
      <c r="BH1123" s="114">
        <f>IF(O1123="sníž. přenesená",K1123,0)</f>
        <v>0</v>
      </c>
      <c r="BI1123" s="114">
        <f>IF(O1123="nulová",K1123,0)</f>
        <v>0</v>
      </c>
      <c r="BJ1123" s="14" t="s">
        <v>87</v>
      </c>
      <c r="BK1123" s="114">
        <f>ROUND(P1123*H1123,2)</f>
        <v>0</v>
      </c>
      <c r="BL1123" s="14" t="s">
        <v>152</v>
      </c>
      <c r="BM1123" s="194" t="s">
        <v>2128</v>
      </c>
    </row>
    <row r="1124" spans="1:65" s="2" customFormat="1" ht="11.25">
      <c r="A1124" s="33"/>
      <c r="B1124" s="34"/>
      <c r="C1124" s="35"/>
      <c r="D1124" s="195" t="s">
        <v>149</v>
      </c>
      <c r="E1124" s="35"/>
      <c r="F1124" s="196" t="s">
        <v>2127</v>
      </c>
      <c r="G1124" s="35"/>
      <c r="H1124" s="35"/>
      <c r="I1124" s="166"/>
      <c r="J1124" s="166"/>
      <c r="K1124" s="35"/>
      <c r="L1124" s="35"/>
      <c r="M1124" s="36"/>
      <c r="N1124" s="197"/>
      <c r="O1124" s="198"/>
      <c r="P1124" s="70"/>
      <c r="Q1124" s="70"/>
      <c r="R1124" s="70"/>
      <c r="S1124" s="70"/>
      <c r="T1124" s="70"/>
      <c r="U1124" s="70"/>
      <c r="V1124" s="70"/>
      <c r="W1124" s="70"/>
      <c r="X1124" s="70"/>
      <c r="Y1124" s="71"/>
      <c r="Z1124" s="33"/>
      <c r="AA1124" s="33"/>
      <c r="AB1124" s="33"/>
      <c r="AC1124" s="33"/>
      <c r="AD1124" s="33"/>
      <c r="AE1124" s="33"/>
      <c r="AT1124" s="14" t="s">
        <v>149</v>
      </c>
      <c r="AU1124" s="14" t="s">
        <v>79</v>
      </c>
    </row>
    <row r="1125" spans="1:65" s="2" customFormat="1" ht="24.2" customHeight="1">
      <c r="A1125" s="33"/>
      <c r="B1125" s="34"/>
      <c r="C1125" s="180" t="s">
        <v>2129</v>
      </c>
      <c r="D1125" s="180" t="s">
        <v>140</v>
      </c>
      <c r="E1125" s="181" t="s">
        <v>2130</v>
      </c>
      <c r="F1125" s="182" t="s">
        <v>2131</v>
      </c>
      <c r="G1125" s="183" t="s">
        <v>143</v>
      </c>
      <c r="H1125" s="184">
        <v>5</v>
      </c>
      <c r="I1125" s="185"/>
      <c r="J1125" s="186"/>
      <c r="K1125" s="187">
        <f>ROUND(P1125*H1125,2)</f>
        <v>0</v>
      </c>
      <c r="L1125" s="182" t="s">
        <v>144</v>
      </c>
      <c r="M1125" s="188"/>
      <c r="N1125" s="189" t="s">
        <v>1</v>
      </c>
      <c r="O1125" s="190" t="s">
        <v>42</v>
      </c>
      <c r="P1125" s="191">
        <f>I1125+J1125</f>
        <v>0</v>
      </c>
      <c r="Q1125" s="191">
        <f>ROUND(I1125*H1125,2)</f>
        <v>0</v>
      </c>
      <c r="R1125" s="191">
        <f>ROUND(J1125*H1125,2)</f>
        <v>0</v>
      </c>
      <c r="S1125" s="70"/>
      <c r="T1125" s="192">
        <f>S1125*H1125</f>
        <v>0</v>
      </c>
      <c r="U1125" s="192">
        <v>0</v>
      </c>
      <c r="V1125" s="192">
        <f>U1125*H1125</f>
        <v>0</v>
      </c>
      <c r="W1125" s="192">
        <v>0</v>
      </c>
      <c r="X1125" s="192">
        <f>W1125*H1125</f>
        <v>0</v>
      </c>
      <c r="Y1125" s="193" t="s">
        <v>1</v>
      </c>
      <c r="Z1125" s="33"/>
      <c r="AA1125" s="33"/>
      <c r="AB1125" s="33"/>
      <c r="AC1125" s="33"/>
      <c r="AD1125" s="33"/>
      <c r="AE1125" s="33"/>
      <c r="AR1125" s="194" t="s">
        <v>152</v>
      </c>
      <c r="AT1125" s="194" t="s">
        <v>140</v>
      </c>
      <c r="AU1125" s="194" t="s">
        <v>79</v>
      </c>
      <c r="AY1125" s="14" t="s">
        <v>146</v>
      </c>
      <c r="BE1125" s="114">
        <f>IF(O1125="základní",K1125,0)</f>
        <v>0</v>
      </c>
      <c r="BF1125" s="114">
        <f>IF(O1125="snížená",K1125,0)</f>
        <v>0</v>
      </c>
      <c r="BG1125" s="114">
        <f>IF(O1125="zákl. přenesená",K1125,0)</f>
        <v>0</v>
      </c>
      <c r="BH1125" s="114">
        <f>IF(O1125="sníž. přenesená",K1125,0)</f>
        <v>0</v>
      </c>
      <c r="BI1125" s="114">
        <f>IF(O1125="nulová",K1125,0)</f>
        <v>0</v>
      </c>
      <c r="BJ1125" s="14" t="s">
        <v>87</v>
      </c>
      <c r="BK1125" s="114">
        <f>ROUND(P1125*H1125,2)</f>
        <v>0</v>
      </c>
      <c r="BL1125" s="14" t="s">
        <v>152</v>
      </c>
      <c r="BM1125" s="194" t="s">
        <v>2132</v>
      </c>
    </row>
    <row r="1126" spans="1:65" s="2" customFormat="1" ht="11.25">
      <c r="A1126" s="33"/>
      <c r="B1126" s="34"/>
      <c r="C1126" s="35"/>
      <c r="D1126" s="195" t="s">
        <v>149</v>
      </c>
      <c r="E1126" s="35"/>
      <c r="F1126" s="196" t="s">
        <v>2131</v>
      </c>
      <c r="G1126" s="35"/>
      <c r="H1126" s="35"/>
      <c r="I1126" s="166"/>
      <c r="J1126" s="166"/>
      <c r="K1126" s="35"/>
      <c r="L1126" s="35"/>
      <c r="M1126" s="36"/>
      <c r="N1126" s="197"/>
      <c r="O1126" s="198"/>
      <c r="P1126" s="70"/>
      <c r="Q1126" s="70"/>
      <c r="R1126" s="70"/>
      <c r="S1126" s="70"/>
      <c r="T1126" s="70"/>
      <c r="U1126" s="70"/>
      <c r="V1126" s="70"/>
      <c r="W1126" s="70"/>
      <c r="X1126" s="70"/>
      <c r="Y1126" s="71"/>
      <c r="Z1126" s="33"/>
      <c r="AA1126" s="33"/>
      <c r="AB1126" s="33"/>
      <c r="AC1126" s="33"/>
      <c r="AD1126" s="33"/>
      <c r="AE1126" s="33"/>
      <c r="AT1126" s="14" t="s">
        <v>149</v>
      </c>
      <c r="AU1126" s="14" t="s">
        <v>79</v>
      </c>
    </row>
    <row r="1127" spans="1:65" s="2" customFormat="1" ht="24.2" customHeight="1">
      <c r="A1127" s="33"/>
      <c r="B1127" s="34"/>
      <c r="C1127" s="180" t="s">
        <v>2133</v>
      </c>
      <c r="D1127" s="180" t="s">
        <v>140</v>
      </c>
      <c r="E1127" s="181" t="s">
        <v>2134</v>
      </c>
      <c r="F1127" s="182" t="s">
        <v>2135</v>
      </c>
      <c r="G1127" s="183" t="s">
        <v>143</v>
      </c>
      <c r="H1127" s="184">
        <v>2</v>
      </c>
      <c r="I1127" s="185"/>
      <c r="J1127" s="186"/>
      <c r="K1127" s="187">
        <f>ROUND(P1127*H1127,2)</f>
        <v>0</v>
      </c>
      <c r="L1127" s="182" t="s">
        <v>144</v>
      </c>
      <c r="M1127" s="188"/>
      <c r="N1127" s="189" t="s">
        <v>1</v>
      </c>
      <c r="O1127" s="190" t="s">
        <v>42</v>
      </c>
      <c r="P1127" s="191">
        <f>I1127+J1127</f>
        <v>0</v>
      </c>
      <c r="Q1127" s="191">
        <f>ROUND(I1127*H1127,2)</f>
        <v>0</v>
      </c>
      <c r="R1127" s="191">
        <f>ROUND(J1127*H1127,2)</f>
        <v>0</v>
      </c>
      <c r="S1127" s="70"/>
      <c r="T1127" s="192">
        <f>S1127*H1127</f>
        <v>0</v>
      </c>
      <c r="U1127" s="192">
        <v>0</v>
      </c>
      <c r="V1127" s="192">
        <f>U1127*H1127</f>
        <v>0</v>
      </c>
      <c r="W1127" s="192">
        <v>0</v>
      </c>
      <c r="X1127" s="192">
        <f>W1127*H1127</f>
        <v>0</v>
      </c>
      <c r="Y1127" s="193" t="s">
        <v>1</v>
      </c>
      <c r="Z1127" s="33"/>
      <c r="AA1127" s="33"/>
      <c r="AB1127" s="33"/>
      <c r="AC1127" s="33"/>
      <c r="AD1127" s="33"/>
      <c r="AE1127" s="33"/>
      <c r="AR1127" s="194" t="s">
        <v>152</v>
      </c>
      <c r="AT1127" s="194" t="s">
        <v>140</v>
      </c>
      <c r="AU1127" s="194" t="s">
        <v>79</v>
      </c>
      <c r="AY1127" s="14" t="s">
        <v>146</v>
      </c>
      <c r="BE1127" s="114">
        <f>IF(O1127="základní",K1127,0)</f>
        <v>0</v>
      </c>
      <c r="BF1127" s="114">
        <f>IF(O1127="snížená",K1127,0)</f>
        <v>0</v>
      </c>
      <c r="BG1127" s="114">
        <f>IF(O1127="zákl. přenesená",K1127,0)</f>
        <v>0</v>
      </c>
      <c r="BH1127" s="114">
        <f>IF(O1127="sníž. přenesená",K1127,0)</f>
        <v>0</v>
      </c>
      <c r="BI1127" s="114">
        <f>IF(O1127="nulová",K1127,0)</f>
        <v>0</v>
      </c>
      <c r="BJ1127" s="14" t="s">
        <v>87</v>
      </c>
      <c r="BK1127" s="114">
        <f>ROUND(P1127*H1127,2)</f>
        <v>0</v>
      </c>
      <c r="BL1127" s="14" t="s">
        <v>152</v>
      </c>
      <c r="BM1127" s="194" t="s">
        <v>2136</v>
      </c>
    </row>
    <row r="1128" spans="1:65" s="2" customFormat="1" ht="11.25">
      <c r="A1128" s="33"/>
      <c r="B1128" s="34"/>
      <c r="C1128" s="35"/>
      <c r="D1128" s="195" t="s">
        <v>149</v>
      </c>
      <c r="E1128" s="35"/>
      <c r="F1128" s="196" t="s">
        <v>2135</v>
      </c>
      <c r="G1128" s="35"/>
      <c r="H1128" s="35"/>
      <c r="I1128" s="166"/>
      <c r="J1128" s="166"/>
      <c r="K1128" s="35"/>
      <c r="L1128" s="35"/>
      <c r="M1128" s="36"/>
      <c r="N1128" s="197"/>
      <c r="O1128" s="198"/>
      <c r="P1128" s="70"/>
      <c r="Q1128" s="70"/>
      <c r="R1128" s="70"/>
      <c r="S1128" s="70"/>
      <c r="T1128" s="70"/>
      <c r="U1128" s="70"/>
      <c r="V1128" s="70"/>
      <c r="W1128" s="70"/>
      <c r="X1128" s="70"/>
      <c r="Y1128" s="71"/>
      <c r="Z1128" s="33"/>
      <c r="AA1128" s="33"/>
      <c r="AB1128" s="33"/>
      <c r="AC1128" s="33"/>
      <c r="AD1128" s="33"/>
      <c r="AE1128" s="33"/>
      <c r="AT1128" s="14" t="s">
        <v>149</v>
      </c>
      <c r="AU1128" s="14" t="s">
        <v>79</v>
      </c>
    </row>
    <row r="1129" spans="1:65" s="2" customFormat="1" ht="24.2" customHeight="1">
      <c r="A1129" s="33"/>
      <c r="B1129" s="34"/>
      <c r="C1129" s="180" t="s">
        <v>2137</v>
      </c>
      <c r="D1129" s="180" t="s">
        <v>140</v>
      </c>
      <c r="E1129" s="181" t="s">
        <v>2138</v>
      </c>
      <c r="F1129" s="182" t="s">
        <v>2139</v>
      </c>
      <c r="G1129" s="183" t="s">
        <v>143</v>
      </c>
      <c r="H1129" s="184">
        <v>2</v>
      </c>
      <c r="I1129" s="185"/>
      <c r="J1129" s="186"/>
      <c r="K1129" s="187">
        <f>ROUND(P1129*H1129,2)</f>
        <v>0</v>
      </c>
      <c r="L1129" s="182" t="s">
        <v>144</v>
      </c>
      <c r="M1129" s="188"/>
      <c r="N1129" s="189" t="s">
        <v>1</v>
      </c>
      <c r="O1129" s="190" t="s">
        <v>42</v>
      </c>
      <c r="P1129" s="191">
        <f>I1129+J1129</f>
        <v>0</v>
      </c>
      <c r="Q1129" s="191">
        <f>ROUND(I1129*H1129,2)</f>
        <v>0</v>
      </c>
      <c r="R1129" s="191">
        <f>ROUND(J1129*H1129,2)</f>
        <v>0</v>
      </c>
      <c r="S1129" s="70"/>
      <c r="T1129" s="192">
        <f>S1129*H1129</f>
        <v>0</v>
      </c>
      <c r="U1129" s="192">
        <v>0</v>
      </c>
      <c r="V1129" s="192">
        <f>U1129*H1129</f>
        <v>0</v>
      </c>
      <c r="W1129" s="192">
        <v>0</v>
      </c>
      <c r="X1129" s="192">
        <f>W1129*H1129</f>
        <v>0</v>
      </c>
      <c r="Y1129" s="193" t="s">
        <v>1</v>
      </c>
      <c r="Z1129" s="33"/>
      <c r="AA1129" s="33"/>
      <c r="AB1129" s="33"/>
      <c r="AC1129" s="33"/>
      <c r="AD1129" s="33"/>
      <c r="AE1129" s="33"/>
      <c r="AR1129" s="194" t="s">
        <v>152</v>
      </c>
      <c r="AT1129" s="194" t="s">
        <v>140</v>
      </c>
      <c r="AU1129" s="194" t="s">
        <v>79</v>
      </c>
      <c r="AY1129" s="14" t="s">
        <v>146</v>
      </c>
      <c r="BE1129" s="114">
        <f>IF(O1129="základní",K1129,0)</f>
        <v>0</v>
      </c>
      <c r="BF1129" s="114">
        <f>IF(O1129="snížená",K1129,0)</f>
        <v>0</v>
      </c>
      <c r="BG1129" s="114">
        <f>IF(O1129="zákl. přenesená",K1129,0)</f>
        <v>0</v>
      </c>
      <c r="BH1129" s="114">
        <f>IF(O1129="sníž. přenesená",K1129,0)</f>
        <v>0</v>
      </c>
      <c r="BI1129" s="114">
        <f>IF(O1129="nulová",K1129,0)</f>
        <v>0</v>
      </c>
      <c r="BJ1129" s="14" t="s">
        <v>87</v>
      </c>
      <c r="BK1129" s="114">
        <f>ROUND(P1129*H1129,2)</f>
        <v>0</v>
      </c>
      <c r="BL1129" s="14" t="s">
        <v>152</v>
      </c>
      <c r="BM1129" s="194" t="s">
        <v>2140</v>
      </c>
    </row>
    <row r="1130" spans="1:65" s="2" customFormat="1" ht="19.5">
      <c r="A1130" s="33"/>
      <c r="B1130" s="34"/>
      <c r="C1130" s="35"/>
      <c r="D1130" s="195" t="s">
        <v>149</v>
      </c>
      <c r="E1130" s="35"/>
      <c r="F1130" s="196" t="s">
        <v>2139</v>
      </c>
      <c r="G1130" s="35"/>
      <c r="H1130" s="35"/>
      <c r="I1130" s="166"/>
      <c r="J1130" s="166"/>
      <c r="K1130" s="35"/>
      <c r="L1130" s="35"/>
      <c r="M1130" s="36"/>
      <c r="N1130" s="197"/>
      <c r="O1130" s="198"/>
      <c r="P1130" s="70"/>
      <c r="Q1130" s="70"/>
      <c r="R1130" s="70"/>
      <c r="S1130" s="70"/>
      <c r="T1130" s="70"/>
      <c r="U1130" s="70"/>
      <c r="V1130" s="70"/>
      <c r="W1130" s="70"/>
      <c r="X1130" s="70"/>
      <c r="Y1130" s="71"/>
      <c r="Z1130" s="33"/>
      <c r="AA1130" s="33"/>
      <c r="AB1130" s="33"/>
      <c r="AC1130" s="33"/>
      <c r="AD1130" s="33"/>
      <c r="AE1130" s="33"/>
      <c r="AT1130" s="14" t="s">
        <v>149</v>
      </c>
      <c r="AU1130" s="14" t="s">
        <v>79</v>
      </c>
    </row>
    <row r="1131" spans="1:65" s="2" customFormat="1" ht="24.2" customHeight="1">
      <c r="A1131" s="33"/>
      <c r="B1131" s="34"/>
      <c r="C1131" s="180" t="s">
        <v>2141</v>
      </c>
      <c r="D1131" s="180" t="s">
        <v>140</v>
      </c>
      <c r="E1131" s="181" t="s">
        <v>2142</v>
      </c>
      <c r="F1131" s="182" t="s">
        <v>2143</v>
      </c>
      <c r="G1131" s="183" t="s">
        <v>143</v>
      </c>
      <c r="H1131" s="184">
        <v>2</v>
      </c>
      <c r="I1131" s="185"/>
      <c r="J1131" s="186"/>
      <c r="K1131" s="187">
        <f>ROUND(P1131*H1131,2)</f>
        <v>0</v>
      </c>
      <c r="L1131" s="182" t="s">
        <v>144</v>
      </c>
      <c r="M1131" s="188"/>
      <c r="N1131" s="189" t="s">
        <v>1</v>
      </c>
      <c r="O1131" s="190" t="s">
        <v>42</v>
      </c>
      <c r="P1131" s="191">
        <f>I1131+J1131</f>
        <v>0</v>
      </c>
      <c r="Q1131" s="191">
        <f>ROUND(I1131*H1131,2)</f>
        <v>0</v>
      </c>
      <c r="R1131" s="191">
        <f>ROUND(J1131*H1131,2)</f>
        <v>0</v>
      </c>
      <c r="S1131" s="70"/>
      <c r="T1131" s="192">
        <f>S1131*H1131</f>
        <v>0</v>
      </c>
      <c r="U1131" s="192">
        <v>0</v>
      </c>
      <c r="V1131" s="192">
        <f>U1131*H1131</f>
        <v>0</v>
      </c>
      <c r="W1131" s="192">
        <v>0</v>
      </c>
      <c r="X1131" s="192">
        <f>W1131*H1131</f>
        <v>0</v>
      </c>
      <c r="Y1131" s="193" t="s">
        <v>1</v>
      </c>
      <c r="Z1131" s="33"/>
      <c r="AA1131" s="33"/>
      <c r="AB1131" s="33"/>
      <c r="AC1131" s="33"/>
      <c r="AD1131" s="33"/>
      <c r="AE1131" s="33"/>
      <c r="AR1131" s="194" t="s">
        <v>152</v>
      </c>
      <c r="AT1131" s="194" t="s">
        <v>140</v>
      </c>
      <c r="AU1131" s="194" t="s">
        <v>79</v>
      </c>
      <c r="AY1131" s="14" t="s">
        <v>146</v>
      </c>
      <c r="BE1131" s="114">
        <f>IF(O1131="základní",K1131,0)</f>
        <v>0</v>
      </c>
      <c r="BF1131" s="114">
        <f>IF(O1131="snížená",K1131,0)</f>
        <v>0</v>
      </c>
      <c r="BG1131" s="114">
        <f>IF(O1131="zákl. přenesená",K1131,0)</f>
        <v>0</v>
      </c>
      <c r="BH1131" s="114">
        <f>IF(O1131="sníž. přenesená",K1131,0)</f>
        <v>0</v>
      </c>
      <c r="BI1131" s="114">
        <f>IF(O1131="nulová",K1131,0)</f>
        <v>0</v>
      </c>
      <c r="BJ1131" s="14" t="s">
        <v>87</v>
      </c>
      <c r="BK1131" s="114">
        <f>ROUND(P1131*H1131,2)</f>
        <v>0</v>
      </c>
      <c r="BL1131" s="14" t="s">
        <v>152</v>
      </c>
      <c r="BM1131" s="194" t="s">
        <v>2144</v>
      </c>
    </row>
    <row r="1132" spans="1:65" s="2" customFormat="1" ht="11.25">
      <c r="A1132" s="33"/>
      <c r="B1132" s="34"/>
      <c r="C1132" s="35"/>
      <c r="D1132" s="195" t="s">
        <v>149</v>
      </c>
      <c r="E1132" s="35"/>
      <c r="F1132" s="196" t="s">
        <v>2143</v>
      </c>
      <c r="G1132" s="35"/>
      <c r="H1132" s="35"/>
      <c r="I1132" s="166"/>
      <c r="J1132" s="166"/>
      <c r="K1132" s="35"/>
      <c r="L1132" s="35"/>
      <c r="M1132" s="36"/>
      <c r="N1132" s="197"/>
      <c r="O1132" s="198"/>
      <c r="P1132" s="70"/>
      <c r="Q1132" s="70"/>
      <c r="R1132" s="70"/>
      <c r="S1132" s="70"/>
      <c r="T1132" s="70"/>
      <c r="U1132" s="70"/>
      <c r="V1132" s="70"/>
      <c r="W1132" s="70"/>
      <c r="X1132" s="70"/>
      <c r="Y1132" s="71"/>
      <c r="Z1132" s="33"/>
      <c r="AA1132" s="33"/>
      <c r="AB1132" s="33"/>
      <c r="AC1132" s="33"/>
      <c r="AD1132" s="33"/>
      <c r="AE1132" s="33"/>
      <c r="AT1132" s="14" t="s">
        <v>149</v>
      </c>
      <c r="AU1132" s="14" t="s">
        <v>79</v>
      </c>
    </row>
    <row r="1133" spans="1:65" s="2" customFormat="1" ht="24.2" customHeight="1">
      <c r="A1133" s="33"/>
      <c r="B1133" s="34"/>
      <c r="C1133" s="180" t="s">
        <v>2145</v>
      </c>
      <c r="D1133" s="180" t="s">
        <v>140</v>
      </c>
      <c r="E1133" s="181" t="s">
        <v>2146</v>
      </c>
      <c r="F1133" s="182" t="s">
        <v>2147</v>
      </c>
      <c r="G1133" s="183" t="s">
        <v>143</v>
      </c>
      <c r="H1133" s="184">
        <v>2</v>
      </c>
      <c r="I1133" s="185"/>
      <c r="J1133" s="186"/>
      <c r="K1133" s="187">
        <f>ROUND(P1133*H1133,2)</f>
        <v>0</v>
      </c>
      <c r="L1133" s="182" t="s">
        <v>144</v>
      </c>
      <c r="M1133" s="188"/>
      <c r="N1133" s="189" t="s">
        <v>1</v>
      </c>
      <c r="O1133" s="190" t="s">
        <v>42</v>
      </c>
      <c r="P1133" s="191">
        <f>I1133+J1133</f>
        <v>0</v>
      </c>
      <c r="Q1133" s="191">
        <f>ROUND(I1133*H1133,2)</f>
        <v>0</v>
      </c>
      <c r="R1133" s="191">
        <f>ROUND(J1133*H1133,2)</f>
        <v>0</v>
      </c>
      <c r="S1133" s="70"/>
      <c r="T1133" s="192">
        <f>S1133*H1133</f>
        <v>0</v>
      </c>
      <c r="U1133" s="192">
        <v>0</v>
      </c>
      <c r="V1133" s="192">
        <f>U1133*H1133</f>
        <v>0</v>
      </c>
      <c r="W1133" s="192">
        <v>0</v>
      </c>
      <c r="X1133" s="192">
        <f>W1133*H1133</f>
        <v>0</v>
      </c>
      <c r="Y1133" s="193" t="s">
        <v>1</v>
      </c>
      <c r="Z1133" s="33"/>
      <c r="AA1133" s="33"/>
      <c r="AB1133" s="33"/>
      <c r="AC1133" s="33"/>
      <c r="AD1133" s="33"/>
      <c r="AE1133" s="33"/>
      <c r="AR1133" s="194" t="s">
        <v>152</v>
      </c>
      <c r="AT1133" s="194" t="s">
        <v>140</v>
      </c>
      <c r="AU1133" s="194" t="s">
        <v>79</v>
      </c>
      <c r="AY1133" s="14" t="s">
        <v>146</v>
      </c>
      <c r="BE1133" s="114">
        <f>IF(O1133="základní",K1133,0)</f>
        <v>0</v>
      </c>
      <c r="BF1133" s="114">
        <f>IF(O1133="snížená",K1133,0)</f>
        <v>0</v>
      </c>
      <c r="BG1133" s="114">
        <f>IF(O1133="zákl. přenesená",K1133,0)</f>
        <v>0</v>
      </c>
      <c r="BH1133" s="114">
        <f>IF(O1133="sníž. přenesená",K1133,0)</f>
        <v>0</v>
      </c>
      <c r="BI1133" s="114">
        <f>IF(O1133="nulová",K1133,0)</f>
        <v>0</v>
      </c>
      <c r="BJ1133" s="14" t="s">
        <v>87</v>
      </c>
      <c r="BK1133" s="114">
        <f>ROUND(P1133*H1133,2)</f>
        <v>0</v>
      </c>
      <c r="BL1133" s="14" t="s">
        <v>152</v>
      </c>
      <c r="BM1133" s="194" t="s">
        <v>2148</v>
      </c>
    </row>
    <row r="1134" spans="1:65" s="2" customFormat="1" ht="19.5">
      <c r="A1134" s="33"/>
      <c r="B1134" s="34"/>
      <c r="C1134" s="35"/>
      <c r="D1134" s="195" t="s">
        <v>149</v>
      </c>
      <c r="E1134" s="35"/>
      <c r="F1134" s="196" t="s">
        <v>2147</v>
      </c>
      <c r="G1134" s="35"/>
      <c r="H1134" s="35"/>
      <c r="I1134" s="166"/>
      <c r="J1134" s="166"/>
      <c r="K1134" s="35"/>
      <c r="L1134" s="35"/>
      <c r="M1134" s="36"/>
      <c r="N1134" s="197"/>
      <c r="O1134" s="198"/>
      <c r="P1134" s="70"/>
      <c r="Q1134" s="70"/>
      <c r="R1134" s="70"/>
      <c r="S1134" s="70"/>
      <c r="T1134" s="70"/>
      <c r="U1134" s="70"/>
      <c r="V1134" s="70"/>
      <c r="W1134" s="70"/>
      <c r="X1134" s="70"/>
      <c r="Y1134" s="71"/>
      <c r="Z1134" s="33"/>
      <c r="AA1134" s="33"/>
      <c r="AB1134" s="33"/>
      <c r="AC1134" s="33"/>
      <c r="AD1134" s="33"/>
      <c r="AE1134" s="33"/>
      <c r="AT1134" s="14" t="s">
        <v>149</v>
      </c>
      <c r="AU1134" s="14" t="s">
        <v>79</v>
      </c>
    </row>
    <row r="1135" spans="1:65" s="2" customFormat="1" ht="24.2" customHeight="1">
      <c r="A1135" s="33"/>
      <c r="B1135" s="34"/>
      <c r="C1135" s="180" t="s">
        <v>2149</v>
      </c>
      <c r="D1135" s="180" t="s">
        <v>140</v>
      </c>
      <c r="E1135" s="181" t="s">
        <v>2150</v>
      </c>
      <c r="F1135" s="182" t="s">
        <v>2151</v>
      </c>
      <c r="G1135" s="183" t="s">
        <v>143</v>
      </c>
      <c r="H1135" s="184">
        <v>2</v>
      </c>
      <c r="I1135" s="185"/>
      <c r="J1135" s="186"/>
      <c r="K1135" s="187">
        <f>ROUND(P1135*H1135,2)</f>
        <v>0</v>
      </c>
      <c r="L1135" s="182" t="s">
        <v>144</v>
      </c>
      <c r="M1135" s="188"/>
      <c r="N1135" s="189" t="s">
        <v>1</v>
      </c>
      <c r="O1135" s="190" t="s">
        <v>42</v>
      </c>
      <c r="P1135" s="191">
        <f>I1135+J1135</f>
        <v>0</v>
      </c>
      <c r="Q1135" s="191">
        <f>ROUND(I1135*H1135,2)</f>
        <v>0</v>
      </c>
      <c r="R1135" s="191">
        <f>ROUND(J1135*H1135,2)</f>
        <v>0</v>
      </c>
      <c r="S1135" s="70"/>
      <c r="T1135" s="192">
        <f>S1135*H1135</f>
        <v>0</v>
      </c>
      <c r="U1135" s="192">
        <v>0</v>
      </c>
      <c r="V1135" s="192">
        <f>U1135*H1135</f>
        <v>0</v>
      </c>
      <c r="W1135" s="192">
        <v>0</v>
      </c>
      <c r="X1135" s="192">
        <f>W1135*H1135</f>
        <v>0</v>
      </c>
      <c r="Y1135" s="193" t="s">
        <v>1</v>
      </c>
      <c r="Z1135" s="33"/>
      <c r="AA1135" s="33"/>
      <c r="AB1135" s="33"/>
      <c r="AC1135" s="33"/>
      <c r="AD1135" s="33"/>
      <c r="AE1135" s="33"/>
      <c r="AR1135" s="194" t="s">
        <v>152</v>
      </c>
      <c r="AT1135" s="194" t="s">
        <v>140</v>
      </c>
      <c r="AU1135" s="194" t="s">
        <v>79</v>
      </c>
      <c r="AY1135" s="14" t="s">
        <v>146</v>
      </c>
      <c r="BE1135" s="114">
        <f>IF(O1135="základní",K1135,0)</f>
        <v>0</v>
      </c>
      <c r="BF1135" s="114">
        <f>IF(O1135="snížená",K1135,0)</f>
        <v>0</v>
      </c>
      <c r="BG1135" s="114">
        <f>IF(O1135="zákl. přenesená",K1135,0)</f>
        <v>0</v>
      </c>
      <c r="BH1135" s="114">
        <f>IF(O1135="sníž. přenesená",K1135,0)</f>
        <v>0</v>
      </c>
      <c r="BI1135" s="114">
        <f>IF(O1135="nulová",K1135,0)</f>
        <v>0</v>
      </c>
      <c r="BJ1135" s="14" t="s">
        <v>87</v>
      </c>
      <c r="BK1135" s="114">
        <f>ROUND(P1135*H1135,2)</f>
        <v>0</v>
      </c>
      <c r="BL1135" s="14" t="s">
        <v>152</v>
      </c>
      <c r="BM1135" s="194" t="s">
        <v>2152</v>
      </c>
    </row>
    <row r="1136" spans="1:65" s="2" customFormat="1" ht="19.5">
      <c r="A1136" s="33"/>
      <c r="B1136" s="34"/>
      <c r="C1136" s="35"/>
      <c r="D1136" s="195" t="s">
        <v>149</v>
      </c>
      <c r="E1136" s="35"/>
      <c r="F1136" s="196" t="s">
        <v>2151</v>
      </c>
      <c r="G1136" s="35"/>
      <c r="H1136" s="35"/>
      <c r="I1136" s="166"/>
      <c r="J1136" s="166"/>
      <c r="K1136" s="35"/>
      <c r="L1136" s="35"/>
      <c r="M1136" s="36"/>
      <c r="N1136" s="197"/>
      <c r="O1136" s="198"/>
      <c r="P1136" s="70"/>
      <c r="Q1136" s="70"/>
      <c r="R1136" s="70"/>
      <c r="S1136" s="70"/>
      <c r="T1136" s="70"/>
      <c r="U1136" s="70"/>
      <c r="V1136" s="70"/>
      <c r="W1136" s="70"/>
      <c r="X1136" s="70"/>
      <c r="Y1136" s="71"/>
      <c r="Z1136" s="33"/>
      <c r="AA1136" s="33"/>
      <c r="AB1136" s="33"/>
      <c r="AC1136" s="33"/>
      <c r="AD1136" s="33"/>
      <c r="AE1136" s="33"/>
      <c r="AT1136" s="14" t="s">
        <v>149</v>
      </c>
      <c r="AU1136" s="14" t="s">
        <v>79</v>
      </c>
    </row>
    <row r="1137" spans="1:65" s="2" customFormat="1" ht="24.2" customHeight="1">
      <c r="A1137" s="33"/>
      <c r="B1137" s="34"/>
      <c r="C1137" s="180" t="s">
        <v>2153</v>
      </c>
      <c r="D1137" s="180" t="s">
        <v>140</v>
      </c>
      <c r="E1137" s="181" t="s">
        <v>2154</v>
      </c>
      <c r="F1137" s="182" t="s">
        <v>2155</v>
      </c>
      <c r="G1137" s="183" t="s">
        <v>143</v>
      </c>
      <c r="H1137" s="184">
        <v>1</v>
      </c>
      <c r="I1137" s="185"/>
      <c r="J1137" s="186"/>
      <c r="K1137" s="187">
        <f>ROUND(P1137*H1137,2)</f>
        <v>0</v>
      </c>
      <c r="L1137" s="182" t="s">
        <v>144</v>
      </c>
      <c r="M1137" s="188"/>
      <c r="N1137" s="189" t="s">
        <v>1</v>
      </c>
      <c r="O1137" s="190" t="s">
        <v>42</v>
      </c>
      <c r="P1137" s="191">
        <f>I1137+J1137</f>
        <v>0</v>
      </c>
      <c r="Q1137" s="191">
        <f>ROUND(I1137*H1137,2)</f>
        <v>0</v>
      </c>
      <c r="R1137" s="191">
        <f>ROUND(J1137*H1137,2)</f>
        <v>0</v>
      </c>
      <c r="S1137" s="70"/>
      <c r="T1137" s="192">
        <f>S1137*H1137</f>
        <v>0</v>
      </c>
      <c r="U1137" s="192">
        <v>0</v>
      </c>
      <c r="V1137" s="192">
        <f>U1137*H1137</f>
        <v>0</v>
      </c>
      <c r="W1137" s="192">
        <v>0</v>
      </c>
      <c r="X1137" s="192">
        <f>W1137*H1137</f>
        <v>0</v>
      </c>
      <c r="Y1137" s="193" t="s">
        <v>1</v>
      </c>
      <c r="Z1137" s="33"/>
      <c r="AA1137" s="33"/>
      <c r="AB1137" s="33"/>
      <c r="AC1137" s="33"/>
      <c r="AD1137" s="33"/>
      <c r="AE1137" s="33"/>
      <c r="AR1137" s="194" t="s">
        <v>152</v>
      </c>
      <c r="AT1137" s="194" t="s">
        <v>140</v>
      </c>
      <c r="AU1137" s="194" t="s">
        <v>79</v>
      </c>
      <c r="AY1137" s="14" t="s">
        <v>146</v>
      </c>
      <c r="BE1137" s="114">
        <f>IF(O1137="základní",K1137,0)</f>
        <v>0</v>
      </c>
      <c r="BF1137" s="114">
        <f>IF(O1137="snížená",K1137,0)</f>
        <v>0</v>
      </c>
      <c r="BG1137" s="114">
        <f>IF(O1137="zákl. přenesená",K1137,0)</f>
        <v>0</v>
      </c>
      <c r="BH1137" s="114">
        <f>IF(O1137="sníž. přenesená",K1137,0)</f>
        <v>0</v>
      </c>
      <c r="BI1137" s="114">
        <f>IF(O1137="nulová",K1137,0)</f>
        <v>0</v>
      </c>
      <c r="BJ1137" s="14" t="s">
        <v>87</v>
      </c>
      <c r="BK1137" s="114">
        <f>ROUND(P1137*H1137,2)</f>
        <v>0</v>
      </c>
      <c r="BL1137" s="14" t="s">
        <v>152</v>
      </c>
      <c r="BM1137" s="194" t="s">
        <v>2156</v>
      </c>
    </row>
    <row r="1138" spans="1:65" s="2" customFormat="1" ht="19.5">
      <c r="A1138" s="33"/>
      <c r="B1138" s="34"/>
      <c r="C1138" s="35"/>
      <c r="D1138" s="195" t="s">
        <v>149</v>
      </c>
      <c r="E1138" s="35"/>
      <c r="F1138" s="196" t="s">
        <v>2155</v>
      </c>
      <c r="G1138" s="35"/>
      <c r="H1138" s="35"/>
      <c r="I1138" s="166"/>
      <c r="J1138" s="166"/>
      <c r="K1138" s="35"/>
      <c r="L1138" s="35"/>
      <c r="M1138" s="36"/>
      <c r="N1138" s="197"/>
      <c r="O1138" s="198"/>
      <c r="P1138" s="70"/>
      <c r="Q1138" s="70"/>
      <c r="R1138" s="70"/>
      <c r="S1138" s="70"/>
      <c r="T1138" s="70"/>
      <c r="U1138" s="70"/>
      <c r="V1138" s="70"/>
      <c r="W1138" s="70"/>
      <c r="X1138" s="70"/>
      <c r="Y1138" s="71"/>
      <c r="Z1138" s="33"/>
      <c r="AA1138" s="33"/>
      <c r="AB1138" s="33"/>
      <c r="AC1138" s="33"/>
      <c r="AD1138" s="33"/>
      <c r="AE1138" s="33"/>
      <c r="AT1138" s="14" t="s">
        <v>149</v>
      </c>
      <c r="AU1138" s="14" t="s">
        <v>79</v>
      </c>
    </row>
    <row r="1139" spans="1:65" s="2" customFormat="1" ht="24.2" customHeight="1">
      <c r="A1139" s="33"/>
      <c r="B1139" s="34"/>
      <c r="C1139" s="180" t="s">
        <v>2157</v>
      </c>
      <c r="D1139" s="180" t="s">
        <v>140</v>
      </c>
      <c r="E1139" s="181" t="s">
        <v>2158</v>
      </c>
      <c r="F1139" s="182" t="s">
        <v>2159</v>
      </c>
      <c r="G1139" s="183" t="s">
        <v>143</v>
      </c>
      <c r="H1139" s="184">
        <v>1</v>
      </c>
      <c r="I1139" s="185"/>
      <c r="J1139" s="186"/>
      <c r="K1139" s="187">
        <f>ROUND(P1139*H1139,2)</f>
        <v>0</v>
      </c>
      <c r="L1139" s="182" t="s">
        <v>144</v>
      </c>
      <c r="M1139" s="188"/>
      <c r="N1139" s="189" t="s">
        <v>1</v>
      </c>
      <c r="O1139" s="190" t="s">
        <v>42</v>
      </c>
      <c r="P1139" s="191">
        <f>I1139+J1139</f>
        <v>0</v>
      </c>
      <c r="Q1139" s="191">
        <f>ROUND(I1139*H1139,2)</f>
        <v>0</v>
      </c>
      <c r="R1139" s="191">
        <f>ROUND(J1139*H1139,2)</f>
        <v>0</v>
      </c>
      <c r="S1139" s="70"/>
      <c r="T1139" s="192">
        <f>S1139*H1139</f>
        <v>0</v>
      </c>
      <c r="U1139" s="192">
        <v>0</v>
      </c>
      <c r="V1139" s="192">
        <f>U1139*H1139</f>
        <v>0</v>
      </c>
      <c r="W1139" s="192">
        <v>0</v>
      </c>
      <c r="X1139" s="192">
        <f>W1139*H1139</f>
        <v>0</v>
      </c>
      <c r="Y1139" s="193" t="s">
        <v>1</v>
      </c>
      <c r="Z1139" s="33"/>
      <c r="AA1139" s="33"/>
      <c r="AB1139" s="33"/>
      <c r="AC1139" s="33"/>
      <c r="AD1139" s="33"/>
      <c r="AE1139" s="33"/>
      <c r="AR1139" s="194" t="s">
        <v>152</v>
      </c>
      <c r="AT1139" s="194" t="s">
        <v>140</v>
      </c>
      <c r="AU1139" s="194" t="s">
        <v>79</v>
      </c>
      <c r="AY1139" s="14" t="s">
        <v>146</v>
      </c>
      <c r="BE1139" s="114">
        <f>IF(O1139="základní",K1139,0)</f>
        <v>0</v>
      </c>
      <c r="BF1139" s="114">
        <f>IF(O1139="snížená",K1139,0)</f>
        <v>0</v>
      </c>
      <c r="BG1139" s="114">
        <f>IF(O1139="zákl. přenesená",K1139,0)</f>
        <v>0</v>
      </c>
      <c r="BH1139" s="114">
        <f>IF(O1139="sníž. přenesená",K1139,0)</f>
        <v>0</v>
      </c>
      <c r="BI1139" s="114">
        <f>IF(O1139="nulová",K1139,0)</f>
        <v>0</v>
      </c>
      <c r="BJ1139" s="14" t="s">
        <v>87</v>
      </c>
      <c r="BK1139" s="114">
        <f>ROUND(P1139*H1139,2)</f>
        <v>0</v>
      </c>
      <c r="BL1139" s="14" t="s">
        <v>152</v>
      </c>
      <c r="BM1139" s="194" t="s">
        <v>2160</v>
      </c>
    </row>
    <row r="1140" spans="1:65" s="2" customFormat="1" ht="19.5">
      <c r="A1140" s="33"/>
      <c r="B1140" s="34"/>
      <c r="C1140" s="35"/>
      <c r="D1140" s="195" t="s">
        <v>149</v>
      </c>
      <c r="E1140" s="35"/>
      <c r="F1140" s="196" t="s">
        <v>2159</v>
      </c>
      <c r="G1140" s="35"/>
      <c r="H1140" s="35"/>
      <c r="I1140" s="166"/>
      <c r="J1140" s="166"/>
      <c r="K1140" s="35"/>
      <c r="L1140" s="35"/>
      <c r="M1140" s="36"/>
      <c r="N1140" s="197"/>
      <c r="O1140" s="198"/>
      <c r="P1140" s="70"/>
      <c r="Q1140" s="70"/>
      <c r="R1140" s="70"/>
      <c r="S1140" s="70"/>
      <c r="T1140" s="70"/>
      <c r="U1140" s="70"/>
      <c r="V1140" s="70"/>
      <c r="W1140" s="70"/>
      <c r="X1140" s="70"/>
      <c r="Y1140" s="71"/>
      <c r="Z1140" s="33"/>
      <c r="AA1140" s="33"/>
      <c r="AB1140" s="33"/>
      <c r="AC1140" s="33"/>
      <c r="AD1140" s="33"/>
      <c r="AE1140" s="33"/>
      <c r="AT1140" s="14" t="s">
        <v>149</v>
      </c>
      <c r="AU1140" s="14" t="s">
        <v>79</v>
      </c>
    </row>
    <row r="1141" spans="1:65" s="2" customFormat="1" ht="24.2" customHeight="1">
      <c r="A1141" s="33"/>
      <c r="B1141" s="34"/>
      <c r="C1141" s="180" t="s">
        <v>2161</v>
      </c>
      <c r="D1141" s="180" t="s">
        <v>140</v>
      </c>
      <c r="E1141" s="181" t="s">
        <v>2162</v>
      </c>
      <c r="F1141" s="182" t="s">
        <v>2163</v>
      </c>
      <c r="G1141" s="183" t="s">
        <v>143</v>
      </c>
      <c r="H1141" s="184">
        <v>2</v>
      </c>
      <c r="I1141" s="185"/>
      <c r="J1141" s="186"/>
      <c r="K1141" s="187">
        <f>ROUND(P1141*H1141,2)</f>
        <v>0</v>
      </c>
      <c r="L1141" s="182" t="s">
        <v>144</v>
      </c>
      <c r="M1141" s="188"/>
      <c r="N1141" s="189" t="s">
        <v>1</v>
      </c>
      <c r="O1141" s="190" t="s">
        <v>42</v>
      </c>
      <c r="P1141" s="191">
        <f>I1141+J1141</f>
        <v>0</v>
      </c>
      <c r="Q1141" s="191">
        <f>ROUND(I1141*H1141,2)</f>
        <v>0</v>
      </c>
      <c r="R1141" s="191">
        <f>ROUND(J1141*H1141,2)</f>
        <v>0</v>
      </c>
      <c r="S1141" s="70"/>
      <c r="T1141" s="192">
        <f>S1141*H1141</f>
        <v>0</v>
      </c>
      <c r="U1141" s="192">
        <v>0</v>
      </c>
      <c r="V1141" s="192">
        <f>U1141*H1141</f>
        <v>0</v>
      </c>
      <c r="W1141" s="192">
        <v>0</v>
      </c>
      <c r="X1141" s="192">
        <f>W1141*H1141</f>
        <v>0</v>
      </c>
      <c r="Y1141" s="193" t="s">
        <v>1</v>
      </c>
      <c r="Z1141" s="33"/>
      <c r="AA1141" s="33"/>
      <c r="AB1141" s="33"/>
      <c r="AC1141" s="33"/>
      <c r="AD1141" s="33"/>
      <c r="AE1141" s="33"/>
      <c r="AR1141" s="194" t="s">
        <v>152</v>
      </c>
      <c r="AT1141" s="194" t="s">
        <v>140</v>
      </c>
      <c r="AU1141" s="194" t="s">
        <v>79</v>
      </c>
      <c r="AY1141" s="14" t="s">
        <v>146</v>
      </c>
      <c r="BE1141" s="114">
        <f>IF(O1141="základní",K1141,0)</f>
        <v>0</v>
      </c>
      <c r="BF1141" s="114">
        <f>IF(O1141="snížená",K1141,0)</f>
        <v>0</v>
      </c>
      <c r="BG1141" s="114">
        <f>IF(O1141="zákl. přenesená",K1141,0)</f>
        <v>0</v>
      </c>
      <c r="BH1141" s="114">
        <f>IF(O1141="sníž. přenesená",K1141,0)</f>
        <v>0</v>
      </c>
      <c r="BI1141" s="114">
        <f>IF(O1141="nulová",K1141,0)</f>
        <v>0</v>
      </c>
      <c r="BJ1141" s="14" t="s">
        <v>87</v>
      </c>
      <c r="BK1141" s="114">
        <f>ROUND(P1141*H1141,2)</f>
        <v>0</v>
      </c>
      <c r="BL1141" s="14" t="s">
        <v>152</v>
      </c>
      <c r="BM1141" s="194" t="s">
        <v>2164</v>
      </c>
    </row>
    <row r="1142" spans="1:65" s="2" customFormat="1" ht="19.5">
      <c r="A1142" s="33"/>
      <c r="B1142" s="34"/>
      <c r="C1142" s="35"/>
      <c r="D1142" s="195" t="s">
        <v>149</v>
      </c>
      <c r="E1142" s="35"/>
      <c r="F1142" s="196" t="s">
        <v>2163</v>
      </c>
      <c r="G1142" s="35"/>
      <c r="H1142" s="35"/>
      <c r="I1142" s="166"/>
      <c r="J1142" s="166"/>
      <c r="K1142" s="35"/>
      <c r="L1142" s="35"/>
      <c r="M1142" s="36"/>
      <c r="N1142" s="197"/>
      <c r="O1142" s="198"/>
      <c r="P1142" s="70"/>
      <c r="Q1142" s="70"/>
      <c r="R1142" s="70"/>
      <c r="S1142" s="70"/>
      <c r="T1142" s="70"/>
      <c r="U1142" s="70"/>
      <c r="V1142" s="70"/>
      <c r="W1142" s="70"/>
      <c r="X1142" s="70"/>
      <c r="Y1142" s="71"/>
      <c r="Z1142" s="33"/>
      <c r="AA1142" s="33"/>
      <c r="AB1142" s="33"/>
      <c r="AC1142" s="33"/>
      <c r="AD1142" s="33"/>
      <c r="AE1142" s="33"/>
      <c r="AT1142" s="14" t="s">
        <v>149</v>
      </c>
      <c r="AU1142" s="14" t="s">
        <v>79</v>
      </c>
    </row>
    <row r="1143" spans="1:65" s="2" customFormat="1" ht="24.2" customHeight="1">
      <c r="A1143" s="33"/>
      <c r="B1143" s="34"/>
      <c r="C1143" s="180" t="s">
        <v>2165</v>
      </c>
      <c r="D1143" s="180" t="s">
        <v>140</v>
      </c>
      <c r="E1143" s="181" t="s">
        <v>2166</v>
      </c>
      <c r="F1143" s="182" t="s">
        <v>2167</v>
      </c>
      <c r="G1143" s="183" t="s">
        <v>143</v>
      </c>
      <c r="H1143" s="184">
        <v>1</v>
      </c>
      <c r="I1143" s="185"/>
      <c r="J1143" s="186"/>
      <c r="K1143" s="187">
        <f>ROUND(P1143*H1143,2)</f>
        <v>0</v>
      </c>
      <c r="L1143" s="182" t="s">
        <v>144</v>
      </c>
      <c r="M1143" s="188"/>
      <c r="N1143" s="189" t="s">
        <v>1</v>
      </c>
      <c r="O1143" s="190" t="s">
        <v>42</v>
      </c>
      <c r="P1143" s="191">
        <f>I1143+J1143</f>
        <v>0</v>
      </c>
      <c r="Q1143" s="191">
        <f>ROUND(I1143*H1143,2)</f>
        <v>0</v>
      </c>
      <c r="R1143" s="191">
        <f>ROUND(J1143*H1143,2)</f>
        <v>0</v>
      </c>
      <c r="S1143" s="70"/>
      <c r="T1143" s="192">
        <f>S1143*H1143</f>
        <v>0</v>
      </c>
      <c r="U1143" s="192">
        <v>0</v>
      </c>
      <c r="V1143" s="192">
        <f>U1143*H1143</f>
        <v>0</v>
      </c>
      <c r="W1143" s="192">
        <v>0</v>
      </c>
      <c r="X1143" s="192">
        <f>W1143*H1143</f>
        <v>0</v>
      </c>
      <c r="Y1143" s="193" t="s">
        <v>1</v>
      </c>
      <c r="Z1143" s="33"/>
      <c r="AA1143" s="33"/>
      <c r="AB1143" s="33"/>
      <c r="AC1143" s="33"/>
      <c r="AD1143" s="33"/>
      <c r="AE1143" s="33"/>
      <c r="AR1143" s="194" t="s">
        <v>152</v>
      </c>
      <c r="AT1143" s="194" t="s">
        <v>140</v>
      </c>
      <c r="AU1143" s="194" t="s">
        <v>79</v>
      </c>
      <c r="AY1143" s="14" t="s">
        <v>146</v>
      </c>
      <c r="BE1143" s="114">
        <f>IF(O1143="základní",K1143,0)</f>
        <v>0</v>
      </c>
      <c r="BF1143" s="114">
        <f>IF(O1143="snížená",K1143,0)</f>
        <v>0</v>
      </c>
      <c r="BG1143" s="114">
        <f>IF(O1143="zákl. přenesená",K1143,0)</f>
        <v>0</v>
      </c>
      <c r="BH1143" s="114">
        <f>IF(O1143="sníž. přenesená",K1143,0)</f>
        <v>0</v>
      </c>
      <c r="BI1143" s="114">
        <f>IF(O1143="nulová",K1143,0)</f>
        <v>0</v>
      </c>
      <c r="BJ1143" s="14" t="s">
        <v>87</v>
      </c>
      <c r="BK1143" s="114">
        <f>ROUND(P1143*H1143,2)</f>
        <v>0</v>
      </c>
      <c r="BL1143" s="14" t="s">
        <v>152</v>
      </c>
      <c r="BM1143" s="194" t="s">
        <v>2168</v>
      </c>
    </row>
    <row r="1144" spans="1:65" s="2" customFormat="1" ht="11.25">
      <c r="A1144" s="33"/>
      <c r="B1144" s="34"/>
      <c r="C1144" s="35"/>
      <c r="D1144" s="195" t="s">
        <v>149</v>
      </c>
      <c r="E1144" s="35"/>
      <c r="F1144" s="196" t="s">
        <v>2167</v>
      </c>
      <c r="G1144" s="35"/>
      <c r="H1144" s="35"/>
      <c r="I1144" s="166"/>
      <c r="J1144" s="166"/>
      <c r="K1144" s="35"/>
      <c r="L1144" s="35"/>
      <c r="M1144" s="36"/>
      <c r="N1144" s="197"/>
      <c r="O1144" s="198"/>
      <c r="P1144" s="70"/>
      <c r="Q1144" s="70"/>
      <c r="R1144" s="70"/>
      <c r="S1144" s="70"/>
      <c r="T1144" s="70"/>
      <c r="U1144" s="70"/>
      <c r="V1144" s="70"/>
      <c r="W1144" s="70"/>
      <c r="X1144" s="70"/>
      <c r="Y1144" s="71"/>
      <c r="Z1144" s="33"/>
      <c r="AA1144" s="33"/>
      <c r="AB1144" s="33"/>
      <c r="AC1144" s="33"/>
      <c r="AD1144" s="33"/>
      <c r="AE1144" s="33"/>
      <c r="AT1144" s="14" t="s">
        <v>149</v>
      </c>
      <c r="AU1144" s="14" t="s">
        <v>79</v>
      </c>
    </row>
    <row r="1145" spans="1:65" s="2" customFormat="1" ht="24.2" customHeight="1">
      <c r="A1145" s="33"/>
      <c r="B1145" s="34"/>
      <c r="C1145" s="180" t="s">
        <v>2169</v>
      </c>
      <c r="D1145" s="180" t="s">
        <v>140</v>
      </c>
      <c r="E1145" s="181" t="s">
        <v>2170</v>
      </c>
      <c r="F1145" s="182" t="s">
        <v>2171</v>
      </c>
      <c r="G1145" s="183" t="s">
        <v>143</v>
      </c>
      <c r="H1145" s="184">
        <v>2</v>
      </c>
      <c r="I1145" s="185"/>
      <c r="J1145" s="186"/>
      <c r="K1145" s="187">
        <f>ROUND(P1145*H1145,2)</f>
        <v>0</v>
      </c>
      <c r="L1145" s="182" t="s">
        <v>144</v>
      </c>
      <c r="M1145" s="188"/>
      <c r="N1145" s="189" t="s">
        <v>1</v>
      </c>
      <c r="O1145" s="190" t="s">
        <v>42</v>
      </c>
      <c r="P1145" s="191">
        <f>I1145+J1145</f>
        <v>0</v>
      </c>
      <c r="Q1145" s="191">
        <f>ROUND(I1145*H1145,2)</f>
        <v>0</v>
      </c>
      <c r="R1145" s="191">
        <f>ROUND(J1145*H1145,2)</f>
        <v>0</v>
      </c>
      <c r="S1145" s="70"/>
      <c r="T1145" s="192">
        <f>S1145*H1145</f>
        <v>0</v>
      </c>
      <c r="U1145" s="192">
        <v>0</v>
      </c>
      <c r="V1145" s="192">
        <f>U1145*H1145</f>
        <v>0</v>
      </c>
      <c r="W1145" s="192">
        <v>0</v>
      </c>
      <c r="X1145" s="192">
        <f>W1145*H1145</f>
        <v>0</v>
      </c>
      <c r="Y1145" s="193" t="s">
        <v>1</v>
      </c>
      <c r="Z1145" s="33"/>
      <c r="AA1145" s="33"/>
      <c r="AB1145" s="33"/>
      <c r="AC1145" s="33"/>
      <c r="AD1145" s="33"/>
      <c r="AE1145" s="33"/>
      <c r="AR1145" s="194" t="s">
        <v>152</v>
      </c>
      <c r="AT1145" s="194" t="s">
        <v>140</v>
      </c>
      <c r="AU1145" s="194" t="s">
        <v>79</v>
      </c>
      <c r="AY1145" s="14" t="s">
        <v>146</v>
      </c>
      <c r="BE1145" s="114">
        <f>IF(O1145="základní",K1145,0)</f>
        <v>0</v>
      </c>
      <c r="BF1145" s="114">
        <f>IF(O1145="snížená",K1145,0)</f>
        <v>0</v>
      </c>
      <c r="BG1145" s="114">
        <f>IF(O1145="zákl. přenesená",K1145,0)</f>
        <v>0</v>
      </c>
      <c r="BH1145" s="114">
        <f>IF(O1145="sníž. přenesená",K1145,0)</f>
        <v>0</v>
      </c>
      <c r="BI1145" s="114">
        <f>IF(O1145="nulová",K1145,0)</f>
        <v>0</v>
      </c>
      <c r="BJ1145" s="14" t="s">
        <v>87</v>
      </c>
      <c r="BK1145" s="114">
        <f>ROUND(P1145*H1145,2)</f>
        <v>0</v>
      </c>
      <c r="BL1145" s="14" t="s">
        <v>152</v>
      </c>
      <c r="BM1145" s="194" t="s">
        <v>2172</v>
      </c>
    </row>
    <row r="1146" spans="1:65" s="2" customFormat="1" ht="11.25">
      <c r="A1146" s="33"/>
      <c r="B1146" s="34"/>
      <c r="C1146" s="35"/>
      <c r="D1146" s="195" t="s">
        <v>149</v>
      </c>
      <c r="E1146" s="35"/>
      <c r="F1146" s="196" t="s">
        <v>2171</v>
      </c>
      <c r="G1146" s="35"/>
      <c r="H1146" s="35"/>
      <c r="I1146" s="166"/>
      <c r="J1146" s="166"/>
      <c r="K1146" s="35"/>
      <c r="L1146" s="35"/>
      <c r="M1146" s="36"/>
      <c r="N1146" s="197"/>
      <c r="O1146" s="198"/>
      <c r="P1146" s="70"/>
      <c r="Q1146" s="70"/>
      <c r="R1146" s="70"/>
      <c r="S1146" s="70"/>
      <c r="T1146" s="70"/>
      <c r="U1146" s="70"/>
      <c r="V1146" s="70"/>
      <c r="W1146" s="70"/>
      <c r="X1146" s="70"/>
      <c r="Y1146" s="71"/>
      <c r="Z1146" s="33"/>
      <c r="AA1146" s="33"/>
      <c r="AB1146" s="33"/>
      <c r="AC1146" s="33"/>
      <c r="AD1146" s="33"/>
      <c r="AE1146" s="33"/>
      <c r="AT1146" s="14" t="s">
        <v>149</v>
      </c>
      <c r="AU1146" s="14" t="s">
        <v>79</v>
      </c>
    </row>
    <row r="1147" spans="1:65" s="2" customFormat="1" ht="24.2" customHeight="1">
      <c r="A1147" s="33"/>
      <c r="B1147" s="34"/>
      <c r="C1147" s="180" t="s">
        <v>2173</v>
      </c>
      <c r="D1147" s="180" t="s">
        <v>140</v>
      </c>
      <c r="E1147" s="181" t="s">
        <v>2174</v>
      </c>
      <c r="F1147" s="182" t="s">
        <v>2175</v>
      </c>
      <c r="G1147" s="183" t="s">
        <v>143</v>
      </c>
      <c r="H1147" s="184">
        <v>1</v>
      </c>
      <c r="I1147" s="185"/>
      <c r="J1147" s="186"/>
      <c r="K1147" s="187">
        <f>ROUND(P1147*H1147,2)</f>
        <v>0</v>
      </c>
      <c r="L1147" s="182" t="s">
        <v>144</v>
      </c>
      <c r="M1147" s="188"/>
      <c r="N1147" s="189" t="s">
        <v>1</v>
      </c>
      <c r="O1147" s="190" t="s">
        <v>42</v>
      </c>
      <c r="P1147" s="191">
        <f>I1147+J1147</f>
        <v>0</v>
      </c>
      <c r="Q1147" s="191">
        <f>ROUND(I1147*H1147,2)</f>
        <v>0</v>
      </c>
      <c r="R1147" s="191">
        <f>ROUND(J1147*H1147,2)</f>
        <v>0</v>
      </c>
      <c r="S1147" s="70"/>
      <c r="T1147" s="192">
        <f>S1147*H1147</f>
        <v>0</v>
      </c>
      <c r="U1147" s="192">
        <v>0</v>
      </c>
      <c r="V1147" s="192">
        <f>U1147*H1147</f>
        <v>0</v>
      </c>
      <c r="W1147" s="192">
        <v>0</v>
      </c>
      <c r="X1147" s="192">
        <f>W1147*H1147</f>
        <v>0</v>
      </c>
      <c r="Y1147" s="193" t="s">
        <v>1</v>
      </c>
      <c r="Z1147" s="33"/>
      <c r="AA1147" s="33"/>
      <c r="AB1147" s="33"/>
      <c r="AC1147" s="33"/>
      <c r="AD1147" s="33"/>
      <c r="AE1147" s="33"/>
      <c r="AR1147" s="194" t="s">
        <v>152</v>
      </c>
      <c r="AT1147" s="194" t="s">
        <v>140</v>
      </c>
      <c r="AU1147" s="194" t="s">
        <v>79</v>
      </c>
      <c r="AY1147" s="14" t="s">
        <v>146</v>
      </c>
      <c r="BE1147" s="114">
        <f>IF(O1147="základní",K1147,0)</f>
        <v>0</v>
      </c>
      <c r="BF1147" s="114">
        <f>IF(O1147="snížená",K1147,0)</f>
        <v>0</v>
      </c>
      <c r="BG1147" s="114">
        <f>IF(O1147="zákl. přenesená",K1147,0)</f>
        <v>0</v>
      </c>
      <c r="BH1147" s="114">
        <f>IF(O1147="sníž. přenesená",K1147,0)</f>
        <v>0</v>
      </c>
      <c r="BI1147" s="114">
        <f>IF(O1147="nulová",K1147,0)</f>
        <v>0</v>
      </c>
      <c r="BJ1147" s="14" t="s">
        <v>87</v>
      </c>
      <c r="BK1147" s="114">
        <f>ROUND(P1147*H1147,2)</f>
        <v>0</v>
      </c>
      <c r="BL1147" s="14" t="s">
        <v>152</v>
      </c>
      <c r="BM1147" s="194" t="s">
        <v>2176</v>
      </c>
    </row>
    <row r="1148" spans="1:65" s="2" customFormat="1" ht="11.25">
      <c r="A1148" s="33"/>
      <c r="B1148" s="34"/>
      <c r="C1148" s="35"/>
      <c r="D1148" s="195" t="s">
        <v>149</v>
      </c>
      <c r="E1148" s="35"/>
      <c r="F1148" s="196" t="s">
        <v>2175</v>
      </c>
      <c r="G1148" s="35"/>
      <c r="H1148" s="35"/>
      <c r="I1148" s="166"/>
      <c r="J1148" s="166"/>
      <c r="K1148" s="35"/>
      <c r="L1148" s="35"/>
      <c r="M1148" s="36"/>
      <c r="N1148" s="197"/>
      <c r="O1148" s="198"/>
      <c r="P1148" s="70"/>
      <c r="Q1148" s="70"/>
      <c r="R1148" s="70"/>
      <c r="S1148" s="70"/>
      <c r="T1148" s="70"/>
      <c r="U1148" s="70"/>
      <c r="V1148" s="70"/>
      <c r="W1148" s="70"/>
      <c r="X1148" s="70"/>
      <c r="Y1148" s="71"/>
      <c r="Z1148" s="33"/>
      <c r="AA1148" s="33"/>
      <c r="AB1148" s="33"/>
      <c r="AC1148" s="33"/>
      <c r="AD1148" s="33"/>
      <c r="AE1148" s="33"/>
      <c r="AT1148" s="14" t="s">
        <v>149</v>
      </c>
      <c r="AU1148" s="14" t="s">
        <v>79</v>
      </c>
    </row>
    <row r="1149" spans="1:65" s="2" customFormat="1" ht="24.2" customHeight="1">
      <c r="A1149" s="33"/>
      <c r="B1149" s="34"/>
      <c r="C1149" s="180" t="s">
        <v>2177</v>
      </c>
      <c r="D1149" s="180" t="s">
        <v>140</v>
      </c>
      <c r="E1149" s="181" t="s">
        <v>2178</v>
      </c>
      <c r="F1149" s="182" t="s">
        <v>2179</v>
      </c>
      <c r="G1149" s="183" t="s">
        <v>143</v>
      </c>
      <c r="H1149" s="184">
        <v>1</v>
      </c>
      <c r="I1149" s="185"/>
      <c r="J1149" s="186"/>
      <c r="K1149" s="187">
        <f>ROUND(P1149*H1149,2)</f>
        <v>0</v>
      </c>
      <c r="L1149" s="182" t="s">
        <v>144</v>
      </c>
      <c r="M1149" s="188"/>
      <c r="N1149" s="189" t="s">
        <v>1</v>
      </c>
      <c r="O1149" s="190" t="s">
        <v>42</v>
      </c>
      <c r="P1149" s="191">
        <f>I1149+J1149</f>
        <v>0</v>
      </c>
      <c r="Q1149" s="191">
        <f>ROUND(I1149*H1149,2)</f>
        <v>0</v>
      </c>
      <c r="R1149" s="191">
        <f>ROUND(J1149*H1149,2)</f>
        <v>0</v>
      </c>
      <c r="S1149" s="70"/>
      <c r="T1149" s="192">
        <f>S1149*H1149</f>
        <v>0</v>
      </c>
      <c r="U1149" s="192">
        <v>0</v>
      </c>
      <c r="V1149" s="192">
        <f>U1149*H1149</f>
        <v>0</v>
      </c>
      <c r="W1149" s="192">
        <v>0</v>
      </c>
      <c r="X1149" s="192">
        <f>W1149*H1149</f>
        <v>0</v>
      </c>
      <c r="Y1149" s="193" t="s">
        <v>1</v>
      </c>
      <c r="Z1149" s="33"/>
      <c r="AA1149" s="33"/>
      <c r="AB1149" s="33"/>
      <c r="AC1149" s="33"/>
      <c r="AD1149" s="33"/>
      <c r="AE1149" s="33"/>
      <c r="AR1149" s="194" t="s">
        <v>152</v>
      </c>
      <c r="AT1149" s="194" t="s">
        <v>140</v>
      </c>
      <c r="AU1149" s="194" t="s">
        <v>79</v>
      </c>
      <c r="AY1149" s="14" t="s">
        <v>146</v>
      </c>
      <c r="BE1149" s="114">
        <f>IF(O1149="základní",K1149,0)</f>
        <v>0</v>
      </c>
      <c r="BF1149" s="114">
        <f>IF(O1149="snížená",K1149,0)</f>
        <v>0</v>
      </c>
      <c r="BG1149" s="114">
        <f>IF(O1149="zákl. přenesená",K1149,0)</f>
        <v>0</v>
      </c>
      <c r="BH1149" s="114">
        <f>IF(O1149="sníž. přenesená",K1149,0)</f>
        <v>0</v>
      </c>
      <c r="BI1149" s="114">
        <f>IF(O1149="nulová",K1149,0)</f>
        <v>0</v>
      </c>
      <c r="BJ1149" s="14" t="s">
        <v>87</v>
      </c>
      <c r="BK1149" s="114">
        <f>ROUND(P1149*H1149,2)</f>
        <v>0</v>
      </c>
      <c r="BL1149" s="14" t="s">
        <v>152</v>
      </c>
      <c r="BM1149" s="194" t="s">
        <v>2180</v>
      </c>
    </row>
    <row r="1150" spans="1:65" s="2" customFormat="1" ht="19.5">
      <c r="A1150" s="33"/>
      <c r="B1150" s="34"/>
      <c r="C1150" s="35"/>
      <c r="D1150" s="195" t="s">
        <v>149</v>
      </c>
      <c r="E1150" s="35"/>
      <c r="F1150" s="196" t="s">
        <v>2179</v>
      </c>
      <c r="G1150" s="35"/>
      <c r="H1150" s="35"/>
      <c r="I1150" s="166"/>
      <c r="J1150" s="166"/>
      <c r="K1150" s="35"/>
      <c r="L1150" s="35"/>
      <c r="M1150" s="36"/>
      <c r="N1150" s="197"/>
      <c r="O1150" s="198"/>
      <c r="P1150" s="70"/>
      <c r="Q1150" s="70"/>
      <c r="R1150" s="70"/>
      <c r="S1150" s="70"/>
      <c r="T1150" s="70"/>
      <c r="U1150" s="70"/>
      <c r="V1150" s="70"/>
      <c r="W1150" s="70"/>
      <c r="X1150" s="70"/>
      <c r="Y1150" s="71"/>
      <c r="Z1150" s="33"/>
      <c r="AA1150" s="33"/>
      <c r="AB1150" s="33"/>
      <c r="AC1150" s="33"/>
      <c r="AD1150" s="33"/>
      <c r="AE1150" s="33"/>
      <c r="AT1150" s="14" t="s">
        <v>149</v>
      </c>
      <c r="AU1150" s="14" t="s">
        <v>79</v>
      </c>
    </row>
    <row r="1151" spans="1:65" s="2" customFormat="1" ht="24.2" customHeight="1">
      <c r="A1151" s="33"/>
      <c r="B1151" s="34"/>
      <c r="C1151" s="180" t="s">
        <v>2181</v>
      </c>
      <c r="D1151" s="180" t="s">
        <v>140</v>
      </c>
      <c r="E1151" s="181" t="s">
        <v>2182</v>
      </c>
      <c r="F1151" s="182" t="s">
        <v>2183</v>
      </c>
      <c r="G1151" s="183" t="s">
        <v>143</v>
      </c>
      <c r="H1151" s="184">
        <v>1</v>
      </c>
      <c r="I1151" s="185"/>
      <c r="J1151" s="186"/>
      <c r="K1151" s="187">
        <f>ROUND(P1151*H1151,2)</f>
        <v>0</v>
      </c>
      <c r="L1151" s="182" t="s">
        <v>144</v>
      </c>
      <c r="M1151" s="188"/>
      <c r="N1151" s="189" t="s">
        <v>1</v>
      </c>
      <c r="O1151" s="190" t="s">
        <v>42</v>
      </c>
      <c r="P1151" s="191">
        <f>I1151+J1151</f>
        <v>0</v>
      </c>
      <c r="Q1151" s="191">
        <f>ROUND(I1151*H1151,2)</f>
        <v>0</v>
      </c>
      <c r="R1151" s="191">
        <f>ROUND(J1151*H1151,2)</f>
        <v>0</v>
      </c>
      <c r="S1151" s="70"/>
      <c r="T1151" s="192">
        <f>S1151*H1151</f>
        <v>0</v>
      </c>
      <c r="U1151" s="192">
        <v>0</v>
      </c>
      <c r="V1151" s="192">
        <f>U1151*H1151</f>
        <v>0</v>
      </c>
      <c r="W1151" s="192">
        <v>0</v>
      </c>
      <c r="X1151" s="192">
        <f>W1151*H1151</f>
        <v>0</v>
      </c>
      <c r="Y1151" s="193" t="s">
        <v>1</v>
      </c>
      <c r="Z1151" s="33"/>
      <c r="AA1151" s="33"/>
      <c r="AB1151" s="33"/>
      <c r="AC1151" s="33"/>
      <c r="AD1151" s="33"/>
      <c r="AE1151" s="33"/>
      <c r="AR1151" s="194" t="s">
        <v>152</v>
      </c>
      <c r="AT1151" s="194" t="s">
        <v>140</v>
      </c>
      <c r="AU1151" s="194" t="s">
        <v>79</v>
      </c>
      <c r="AY1151" s="14" t="s">
        <v>146</v>
      </c>
      <c r="BE1151" s="114">
        <f>IF(O1151="základní",K1151,0)</f>
        <v>0</v>
      </c>
      <c r="BF1151" s="114">
        <f>IF(O1151="snížená",K1151,0)</f>
        <v>0</v>
      </c>
      <c r="BG1151" s="114">
        <f>IF(O1151="zákl. přenesená",K1151,0)</f>
        <v>0</v>
      </c>
      <c r="BH1151" s="114">
        <f>IF(O1151="sníž. přenesená",K1151,0)</f>
        <v>0</v>
      </c>
      <c r="BI1151" s="114">
        <f>IF(O1151="nulová",K1151,0)</f>
        <v>0</v>
      </c>
      <c r="BJ1151" s="14" t="s">
        <v>87</v>
      </c>
      <c r="BK1151" s="114">
        <f>ROUND(P1151*H1151,2)</f>
        <v>0</v>
      </c>
      <c r="BL1151" s="14" t="s">
        <v>152</v>
      </c>
      <c r="BM1151" s="194" t="s">
        <v>2184</v>
      </c>
    </row>
    <row r="1152" spans="1:65" s="2" customFormat="1" ht="11.25">
      <c r="A1152" s="33"/>
      <c r="B1152" s="34"/>
      <c r="C1152" s="35"/>
      <c r="D1152" s="195" t="s">
        <v>149</v>
      </c>
      <c r="E1152" s="35"/>
      <c r="F1152" s="196" t="s">
        <v>2183</v>
      </c>
      <c r="G1152" s="35"/>
      <c r="H1152" s="35"/>
      <c r="I1152" s="166"/>
      <c r="J1152" s="166"/>
      <c r="K1152" s="35"/>
      <c r="L1152" s="35"/>
      <c r="M1152" s="36"/>
      <c r="N1152" s="197"/>
      <c r="O1152" s="198"/>
      <c r="P1152" s="70"/>
      <c r="Q1152" s="70"/>
      <c r="R1152" s="70"/>
      <c r="S1152" s="70"/>
      <c r="T1152" s="70"/>
      <c r="U1152" s="70"/>
      <c r="V1152" s="70"/>
      <c r="W1152" s="70"/>
      <c r="X1152" s="70"/>
      <c r="Y1152" s="71"/>
      <c r="Z1152" s="33"/>
      <c r="AA1152" s="33"/>
      <c r="AB1152" s="33"/>
      <c r="AC1152" s="33"/>
      <c r="AD1152" s="33"/>
      <c r="AE1152" s="33"/>
      <c r="AT1152" s="14" t="s">
        <v>149</v>
      </c>
      <c r="AU1152" s="14" t="s">
        <v>79</v>
      </c>
    </row>
    <row r="1153" spans="1:65" s="2" customFormat="1" ht="24.2" customHeight="1">
      <c r="A1153" s="33"/>
      <c r="B1153" s="34"/>
      <c r="C1153" s="180" t="s">
        <v>2185</v>
      </c>
      <c r="D1153" s="180" t="s">
        <v>140</v>
      </c>
      <c r="E1153" s="181" t="s">
        <v>2186</v>
      </c>
      <c r="F1153" s="182" t="s">
        <v>2187</v>
      </c>
      <c r="G1153" s="183" t="s">
        <v>143</v>
      </c>
      <c r="H1153" s="184">
        <v>1</v>
      </c>
      <c r="I1153" s="185"/>
      <c r="J1153" s="186"/>
      <c r="K1153" s="187">
        <f>ROUND(P1153*H1153,2)</f>
        <v>0</v>
      </c>
      <c r="L1153" s="182" t="s">
        <v>144</v>
      </c>
      <c r="M1153" s="188"/>
      <c r="N1153" s="189" t="s">
        <v>1</v>
      </c>
      <c r="O1153" s="190" t="s">
        <v>42</v>
      </c>
      <c r="P1153" s="191">
        <f>I1153+J1153</f>
        <v>0</v>
      </c>
      <c r="Q1153" s="191">
        <f>ROUND(I1153*H1153,2)</f>
        <v>0</v>
      </c>
      <c r="R1153" s="191">
        <f>ROUND(J1153*H1153,2)</f>
        <v>0</v>
      </c>
      <c r="S1153" s="70"/>
      <c r="T1153" s="192">
        <f>S1153*H1153</f>
        <v>0</v>
      </c>
      <c r="U1153" s="192">
        <v>0</v>
      </c>
      <c r="V1153" s="192">
        <f>U1153*H1153</f>
        <v>0</v>
      </c>
      <c r="W1153" s="192">
        <v>0</v>
      </c>
      <c r="X1153" s="192">
        <f>W1153*H1153</f>
        <v>0</v>
      </c>
      <c r="Y1153" s="193" t="s">
        <v>1</v>
      </c>
      <c r="Z1153" s="33"/>
      <c r="AA1153" s="33"/>
      <c r="AB1153" s="33"/>
      <c r="AC1153" s="33"/>
      <c r="AD1153" s="33"/>
      <c r="AE1153" s="33"/>
      <c r="AR1153" s="194" t="s">
        <v>152</v>
      </c>
      <c r="AT1153" s="194" t="s">
        <v>140</v>
      </c>
      <c r="AU1153" s="194" t="s">
        <v>79</v>
      </c>
      <c r="AY1153" s="14" t="s">
        <v>146</v>
      </c>
      <c r="BE1153" s="114">
        <f>IF(O1153="základní",K1153,0)</f>
        <v>0</v>
      </c>
      <c r="BF1153" s="114">
        <f>IF(O1153="snížená",K1153,0)</f>
        <v>0</v>
      </c>
      <c r="BG1153" s="114">
        <f>IF(O1153="zákl. přenesená",K1153,0)</f>
        <v>0</v>
      </c>
      <c r="BH1153" s="114">
        <f>IF(O1153="sníž. přenesená",K1153,0)</f>
        <v>0</v>
      </c>
      <c r="BI1153" s="114">
        <f>IF(O1153="nulová",K1153,0)</f>
        <v>0</v>
      </c>
      <c r="BJ1153" s="14" t="s">
        <v>87</v>
      </c>
      <c r="BK1153" s="114">
        <f>ROUND(P1153*H1153,2)</f>
        <v>0</v>
      </c>
      <c r="BL1153" s="14" t="s">
        <v>152</v>
      </c>
      <c r="BM1153" s="194" t="s">
        <v>2188</v>
      </c>
    </row>
    <row r="1154" spans="1:65" s="2" customFormat="1" ht="19.5">
      <c r="A1154" s="33"/>
      <c r="B1154" s="34"/>
      <c r="C1154" s="35"/>
      <c r="D1154" s="195" t="s">
        <v>149</v>
      </c>
      <c r="E1154" s="35"/>
      <c r="F1154" s="196" t="s">
        <v>2187</v>
      </c>
      <c r="G1154" s="35"/>
      <c r="H1154" s="35"/>
      <c r="I1154" s="166"/>
      <c r="J1154" s="166"/>
      <c r="K1154" s="35"/>
      <c r="L1154" s="35"/>
      <c r="M1154" s="36"/>
      <c r="N1154" s="197"/>
      <c r="O1154" s="198"/>
      <c r="P1154" s="70"/>
      <c r="Q1154" s="70"/>
      <c r="R1154" s="70"/>
      <c r="S1154" s="70"/>
      <c r="T1154" s="70"/>
      <c r="U1154" s="70"/>
      <c r="V1154" s="70"/>
      <c r="W1154" s="70"/>
      <c r="X1154" s="70"/>
      <c r="Y1154" s="71"/>
      <c r="Z1154" s="33"/>
      <c r="AA1154" s="33"/>
      <c r="AB1154" s="33"/>
      <c r="AC1154" s="33"/>
      <c r="AD1154" s="33"/>
      <c r="AE1154" s="33"/>
      <c r="AT1154" s="14" t="s">
        <v>149</v>
      </c>
      <c r="AU1154" s="14" t="s">
        <v>79</v>
      </c>
    </row>
    <row r="1155" spans="1:65" s="2" customFormat="1" ht="24.2" customHeight="1">
      <c r="A1155" s="33"/>
      <c r="B1155" s="34"/>
      <c r="C1155" s="180" t="s">
        <v>2189</v>
      </c>
      <c r="D1155" s="180" t="s">
        <v>140</v>
      </c>
      <c r="E1155" s="181" t="s">
        <v>2190</v>
      </c>
      <c r="F1155" s="182" t="s">
        <v>2191</v>
      </c>
      <c r="G1155" s="183" t="s">
        <v>143</v>
      </c>
      <c r="H1155" s="184">
        <v>1</v>
      </c>
      <c r="I1155" s="185"/>
      <c r="J1155" s="186"/>
      <c r="K1155" s="187">
        <f>ROUND(P1155*H1155,2)</f>
        <v>0</v>
      </c>
      <c r="L1155" s="182" t="s">
        <v>144</v>
      </c>
      <c r="M1155" s="188"/>
      <c r="N1155" s="189" t="s">
        <v>1</v>
      </c>
      <c r="O1155" s="190" t="s">
        <v>42</v>
      </c>
      <c r="P1155" s="191">
        <f>I1155+J1155</f>
        <v>0</v>
      </c>
      <c r="Q1155" s="191">
        <f>ROUND(I1155*H1155,2)</f>
        <v>0</v>
      </c>
      <c r="R1155" s="191">
        <f>ROUND(J1155*H1155,2)</f>
        <v>0</v>
      </c>
      <c r="S1155" s="70"/>
      <c r="T1155" s="192">
        <f>S1155*H1155</f>
        <v>0</v>
      </c>
      <c r="U1155" s="192">
        <v>0</v>
      </c>
      <c r="V1155" s="192">
        <f>U1155*H1155</f>
        <v>0</v>
      </c>
      <c r="W1155" s="192">
        <v>0</v>
      </c>
      <c r="X1155" s="192">
        <f>W1155*H1155</f>
        <v>0</v>
      </c>
      <c r="Y1155" s="193" t="s">
        <v>1</v>
      </c>
      <c r="Z1155" s="33"/>
      <c r="AA1155" s="33"/>
      <c r="AB1155" s="33"/>
      <c r="AC1155" s="33"/>
      <c r="AD1155" s="33"/>
      <c r="AE1155" s="33"/>
      <c r="AR1155" s="194" t="s">
        <v>152</v>
      </c>
      <c r="AT1155" s="194" t="s">
        <v>140</v>
      </c>
      <c r="AU1155" s="194" t="s">
        <v>79</v>
      </c>
      <c r="AY1155" s="14" t="s">
        <v>146</v>
      </c>
      <c r="BE1155" s="114">
        <f>IF(O1155="základní",K1155,0)</f>
        <v>0</v>
      </c>
      <c r="BF1155" s="114">
        <f>IF(O1155="snížená",K1155,0)</f>
        <v>0</v>
      </c>
      <c r="BG1155" s="114">
        <f>IF(O1155="zákl. přenesená",K1155,0)</f>
        <v>0</v>
      </c>
      <c r="BH1155" s="114">
        <f>IF(O1155="sníž. přenesená",K1155,0)</f>
        <v>0</v>
      </c>
      <c r="BI1155" s="114">
        <f>IF(O1155="nulová",K1155,0)</f>
        <v>0</v>
      </c>
      <c r="BJ1155" s="14" t="s">
        <v>87</v>
      </c>
      <c r="BK1155" s="114">
        <f>ROUND(P1155*H1155,2)</f>
        <v>0</v>
      </c>
      <c r="BL1155" s="14" t="s">
        <v>152</v>
      </c>
      <c r="BM1155" s="194" t="s">
        <v>2192</v>
      </c>
    </row>
    <row r="1156" spans="1:65" s="2" customFormat="1" ht="11.25">
      <c r="A1156" s="33"/>
      <c r="B1156" s="34"/>
      <c r="C1156" s="35"/>
      <c r="D1156" s="195" t="s">
        <v>149</v>
      </c>
      <c r="E1156" s="35"/>
      <c r="F1156" s="196" t="s">
        <v>2191</v>
      </c>
      <c r="G1156" s="35"/>
      <c r="H1156" s="35"/>
      <c r="I1156" s="166"/>
      <c r="J1156" s="166"/>
      <c r="K1156" s="35"/>
      <c r="L1156" s="35"/>
      <c r="M1156" s="36"/>
      <c r="N1156" s="197"/>
      <c r="O1156" s="198"/>
      <c r="P1156" s="70"/>
      <c r="Q1156" s="70"/>
      <c r="R1156" s="70"/>
      <c r="S1156" s="70"/>
      <c r="T1156" s="70"/>
      <c r="U1156" s="70"/>
      <c r="V1156" s="70"/>
      <c r="W1156" s="70"/>
      <c r="X1156" s="70"/>
      <c r="Y1156" s="71"/>
      <c r="Z1156" s="33"/>
      <c r="AA1156" s="33"/>
      <c r="AB1156" s="33"/>
      <c r="AC1156" s="33"/>
      <c r="AD1156" s="33"/>
      <c r="AE1156" s="33"/>
      <c r="AT1156" s="14" t="s">
        <v>149</v>
      </c>
      <c r="AU1156" s="14" t="s">
        <v>79</v>
      </c>
    </row>
    <row r="1157" spans="1:65" s="2" customFormat="1" ht="24.2" customHeight="1">
      <c r="A1157" s="33"/>
      <c r="B1157" s="34"/>
      <c r="C1157" s="180" t="s">
        <v>2193</v>
      </c>
      <c r="D1157" s="180" t="s">
        <v>140</v>
      </c>
      <c r="E1157" s="181" t="s">
        <v>2194</v>
      </c>
      <c r="F1157" s="182" t="s">
        <v>2195</v>
      </c>
      <c r="G1157" s="183" t="s">
        <v>143</v>
      </c>
      <c r="H1157" s="184">
        <v>1</v>
      </c>
      <c r="I1157" s="185"/>
      <c r="J1157" s="186"/>
      <c r="K1157" s="187">
        <f>ROUND(P1157*H1157,2)</f>
        <v>0</v>
      </c>
      <c r="L1157" s="182" t="s">
        <v>144</v>
      </c>
      <c r="M1157" s="188"/>
      <c r="N1157" s="189" t="s">
        <v>1</v>
      </c>
      <c r="O1157" s="190" t="s">
        <v>42</v>
      </c>
      <c r="P1157" s="191">
        <f>I1157+J1157</f>
        <v>0</v>
      </c>
      <c r="Q1157" s="191">
        <f>ROUND(I1157*H1157,2)</f>
        <v>0</v>
      </c>
      <c r="R1157" s="191">
        <f>ROUND(J1157*H1157,2)</f>
        <v>0</v>
      </c>
      <c r="S1157" s="70"/>
      <c r="T1157" s="192">
        <f>S1157*H1157</f>
        <v>0</v>
      </c>
      <c r="U1157" s="192">
        <v>0</v>
      </c>
      <c r="V1157" s="192">
        <f>U1157*H1157</f>
        <v>0</v>
      </c>
      <c r="W1157" s="192">
        <v>0</v>
      </c>
      <c r="X1157" s="192">
        <f>W1157*H1157</f>
        <v>0</v>
      </c>
      <c r="Y1157" s="193" t="s">
        <v>1</v>
      </c>
      <c r="Z1157" s="33"/>
      <c r="AA1157" s="33"/>
      <c r="AB1157" s="33"/>
      <c r="AC1157" s="33"/>
      <c r="AD1157" s="33"/>
      <c r="AE1157" s="33"/>
      <c r="AR1157" s="194" t="s">
        <v>152</v>
      </c>
      <c r="AT1157" s="194" t="s">
        <v>140</v>
      </c>
      <c r="AU1157" s="194" t="s">
        <v>79</v>
      </c>
      <c r="AY1157" s="14" t="s">
        <v>146</v>
      </c>
      <c r="BE1157" s="114">
        <f>IF(O1157="základní",K1157,0)</f>
        <v>0</v>
      </c>
      <c r="BF1157" s="114">
        <f>IF(O1157="snížená",K1157,0)</f>
        <v>0</v>
      </c>
      <c r="BG1157" s="114">
        <f>IF(O1157="zákl. přenesená",K1157,0)</f>
        <v>0</v>
      </c>
      <c r="BH1157" s="114">
        <f>IF(O1157="sníž. přenesená",K1157,0)</f>
        <v>0</v>
      </c>
      <c r="BI1157" s="114">
        <f>IF(O1157="nulová",K1157,0)</f>
        <v>0</v>
      </c>
      <c r="BJ1157" s="14" t="s">
        <v>87</v>
      </c>
      <c r="BK1157" s="114">
        <f>ROUND(P1157*H1157,2)</f>
        <v>0</v>
      </c>
      <c r="BL1157" s="14" t="s">
        <v>152</v>
      </c>
      <c r="BM1157" s="194" t="s">
        <v>2196</v>
      </c>
    </row>
    <row r="1158" spans="1:65" s="2" customFormat="1" ht="11.25">
      <c r="A1158" s="33"/>
      <c r="B1158" s="34"/>
      <c r="C1158" s="35"/>
      <c r="D1158" s="195" t="s">
        <v>149</v>
      </c>
      <c r="E1158" s="35"/>
      <c r="F1158" s="196" t="s">
        <v>2195</v>
      </c>
      <c r="G1158" s="35"/>
      <c r="H1158" s="35"/>
      <c r="I1158" s="166"/>
      <c r="J1158" s="166"/>
      <c r="K1158" s="35"/>
      <c r="L1158" s="35"/>
      <c r="M1158" s="36"/>
      <c r="N1158" s="197"/>
      <c r="O1158" s="198"/>
      <c r="P1158" s="70"/>
      <c r="Q1158" s="70"/>
      <c r="R1158" s="70"/>
      <c r="S1158" s="70"/>
      <c r="T1158" s="70"/>
      <c r="U1158" s="70"/>
      <c r="V1158" s="70"/>
      <c r="W1158" s="70"/>
      <c r="X1158" s="70"/>
      <c r="Y1158" s="71"/>
      <c r="Z1158" s="33"/>
      <c r="AA1158" s="33"/>
      <c r="AB1158" s="33"/>
      <c r="AC1158" s="33"/>
      <c r="AD1158" s="33"/>
      <c r="AE1158" s="33"/>
      <c r="AT1158" s="14" t="s">
        <v>149</v>
      </c>
      <c r="AU1158" s="14" t="s">
        <v>79</v>
      </c>
    </row>
    <row r="1159" spans="1:65" s="2" customFormat="1" ht="24.2" customHeight="1">
      <c r="A1159" s="33"/>
      <c r="B1159" s="34"/>
      <c r="C1159" s="180" t="s">
        <v>2197</v>
      </c>
      <c r="D1159" s="180" t="s">
        <v>140</v>
      </c>
      <c r="E1159" s="181" t="s">
        <v>2198</v>
      </c>
      <c r="F1159" s="182" t="s">
        <v>2199</v>
      </c>
      <c r="G1159" s="183" t="s">
        <v>143</v>
      </c>
      <c r="H1159" s="184">
        <v>1</v>
      </c>
      <c r="I1159" s="185"/>
      <c r="J1159" s="186"/>
      <c r="K1159" s="187">
        <f>ROUND(P1159*H1159,2)</f>
        <v>0</v>
      </c>
      <c r="L1159" s="182" t="s">
        <v>144</v>
      </c>
      <c r="M1159" s="188"/>
      <c r="N1159" s="189" t="s">
        <v>1</v>
      </c>
      <c r="O1159" s="190" t="s">
        <v>42</v>
      </c>
      <c r="P1159" s="191">
        <f>I1159+J1159</f>
        <v>0</v>
      </c>
      <c r="Q1159" s="191">
        <f>ROUND(I1159*H1159,2)</f>
        <v>0</v>
      </c>
      <c r="R1159" s="191">
        <f>ROUND(J1159*H1159,2)</f>
        <v>0</v>
      </c>
      <c r="S1159" s="70"/>
      <c r="T1159" s="192">
        <f>S1159*H1159</f>
        <v>0</v>
      </c>
      <c r="U1159" s="192">
        <v>0</v>
      </c>
      <c r="V1159" s="192">
        <f>U1159*H1159</f>
        <v>0</v>
      </c>
      <c r="W1159" s="192">
        <v>0</v>
      </c>
      <c r="X1159" s="192">
        <f>W1159*H1159</f>
        <v>0</v>
      </c>
      <c r="Y1159" s="193" t="s">
        <v>1</v>
      </c>
      <c r="Z1159" s="33"/>
      <c r="AA1159" s="33"/>
      <c r="AB1159" s="33"/>
      <c r="AC1159" s="33"/>
      <c r="AD1159" s="33"/>
      <c r="AE1159" s="33"/>
      <c r="AR1159" s="194" t="s">
        <v>152</v>
      </c>
      <c r="AT1159" s="194" t="s">
        <v>140</v>
      </c>
      <c r="AU1159" s="194" t="s">
        <v>79</v>
      </c>
      <c r="AY1159" s="14" t="s">
        <v>146</v>
      </c>
      <c r="BE1159" s="114">
        <f>IF(O1159="základní",K1159,0)</f>
        <v>0</v>
      </c>
      <c r="BF1159" s="114">
        <f>IF(O1159="snížená",K1159,0)</f>
        <v>0</v>
      </c>
      <c r="BG1159" s="114">
        <f>IF(O1159="zákl. přenesená",K1159,0)</f>
        <v>0</v>
      </c>
      <c r="BH1159" s="114">
        <f>IF(O1159="sníž. přenesená",K1159,0)</f>
        <v>0</v>
      </c>
      <c r="BI1159" s="114">
        <f>IF(O1159="nulová",K1159,0)</f>
        <v>0</v>
      </c>
      <c r="BJ1159" s="14" t="s">
        <v>87</v>
      </c>
      <c r="BK1159" s="114">
        <f>ROUND(P1159*H1159,2)</f>
        <v>0</v>
      </c>
      <c r="BL1159" s="14" t="s">
        <v>152</v>
      </c>
      <c r="BM1159" s="194" t="s">
        <v>2200</v>
      </c>
    </row>
    <row r="1160" spans="1:65" s="2" customFormat="1" ht="19.5">
      <c r="A1160" s="33"/>
      <c r="B1160" s="34"/>
      <c r="C1160" s="35"/>
      <c r="D1160" s="195" t="s">
        <v>149</v>
      </c>
      <c r="E1160" s="35"/>
      <c r="F1160" s="196" t="s">
        <v>2199</v>
      </c>
      <c r="G1160" s="35"/>
      <c r="H1160" s="35"/>
      <c r="I1160" s="166"/>
      <c r="J1160" s="166"/>
      <c r="K1160" s="35"/>
      <c r="L1160" s="35"/>
      <c r="M1160" s="36"/>
      <c r="N1160" s="197"/>
      <c r="O1160" s="198"/>
      <c r="P1160" s="70"/>
      <c r="Q1160" s="70"/>
      <c r="R1160" s="70"/>
      <c r="S1160" s="70"/>
      <c r="T1160" s="70"/>
      <c r="U1160" s="70"/>
      <c r="V1160" s="70"/>
      <c r="W1160" s="70"/>
      <c r="X1160" s="70"/>
      <c r="Y1160" s="71"/>
      <c r="Z1160" s="33"/>
      <c r="AA1160" s="33"/>
      <c r="AB1160" s="33"/>
      <c r="AC1160" s="33"/>
      <c r="AD1160" s="33"/>
      <c r="AE1160" s="33"/>
      <c r="AT1160" s="14" t="s">
        <v>149</v>
      </c>
      <c r="AU1160" s="14" t="s">
        <v>79</v>
      </c>
    </row>
    <row r="1161" spans="1:65" s="2" customFormat="1" ht="24.2" customHeight="1">
      <c r="A1161" s="33"/>
      <c r="B1161" s="34"/>
      <c r="C1161" s="180" t="s">
        <v>2201</v>
      </c>
      <c r="D1161" s="180" t="s">
        <v>140</v>
      </c>
      <c r="E1161" s="181" t="s">
        <v>2202</v>
      </c>
      <c r="F1161" s="182" t="s">
        <v>2203</v>
      </c>
      <c r="G1161" s="183" t="s">
        <v>143</v>
      </c>
      <c r="H1161" s="184">
        <v>1</v>
      </c>
      <c r="I1161" s="185"/>
      <c r="J1161" s="186"/>
      <c r="K1161" s="187">
        <f>ROUND(P1161*H1161,2)</f>
        <v>0</v>
      </c>
      <c r="L1161" s="182" t="s">
        <v>144</v>
      </c>
      <c r="M1161" s="188"/>
      <c r="N1161" s="189" t="s">
        <v>1</v>
      </c>
      <c r="O1161" s="190" t="s">
        <v>42</v>
      </c>
      <c r="P1161" s="191">
        <f>I1161+J1161</f>
        <v>0</v>
      </c>
      <c r="Q1161" s="191">
        <f>ROUND(I1161*H1161,2)</f>
        <v>0</v>
      </c>
      <c r="R1161" s="191">
        <f>ROUND(J1161*H1161,2)</f>
        <v>0</v>
      </c>
      <c r="S1161" s="70"/>
      <c r="T1161" s="192">
        <f>S1161*H1161</f>
        <v>0</v>
      </c>
      <c r="U1161" s="192">
        <v>0</v>
      </c>
      <c r="V1161" s="192">
        <f>U1161*H1161</f>
        <v>0</v>
      </c>
      <c r="W1161" s="192">
        <v>0</v>
      </c>
      <c r="X1161" s="192">
        <f>W1161*H1161</f>
        <v>0</v>
      </c>
      <c r="Y1161" s="193" t="s">
        <v>1</v>
      </c>
      <c r="Z1161" s="33"/>
      <c r="AA1161" s="33"/>
      <c r="AB1161" s="33"/>
      <c r="AC1161" s="33"/>
      <c r="AD1161" s="33"/>
      <c r="AE1161" s="33"/>
      <c r="AR1161" s="194" t="s">
        <v>152</v>
      </c>
      <c r="AT1161" s="194" t="s">
        <v>140</v>
      </c>
      <c r="AU1161" s="194" t="s">
        <v>79</v>
      </c>
      <c r="AY1161" s="14" t="s">
        <v>146</v>
      </c>
      <c r="BE1161" s="114">
        <f>IF(O1161="základní",K1161,0)</f>
        <v>0</v>
      </c>
      <c r="BF1161" s="114">
        <f>IF(O1161="snížená",K1161,0)</f>
        <v>0</v>
      </c>
      <c r="BG1161" s="114">
        <f>IF(O1161="zákl. přenesená",K1161,0)</f>
        <v>0</v>
      </c>
      <c r="BH1161" s="114">
        <f>IF(O1161="sníž. přenesená",K1161,0)</f>
        <v>0</v>
      </c>
      <c r="BI1161" s="114">
        <f>IF(O1161="nulová",K1161,0)</f>
        <v>0</v>
      </c>
      <c r="BJ1161" s="14" t="s">
        <v>87</v>
      </c>
      <c r="BK1161" s="114">
        <f>ROUND(P1161*H1161,2)</f>
        <v>0</v>
      </c>
      <c r="BL1161" s="14" t="s">
        <v>152</v>
      </c>
      <c r="BM1161" s="194" t="s">
        <v>2204</v>
      </c>
    </row>
    <row r="1162" spans="1:65" s="2" customFormat="1" ht="19.5">
      <c r="A1162" s="33"/>
      <c r="B1162" s="34"/>
      <c r="C1162" s="35"/>
      <c r="D1162" s="195" t="s">
        <v>149</v>
      </c>
      <c r="E1162" s="35"/>
      <c r="F1162" s="196" t="s">
        <v>2203</v>
      </c>
      <c r="G1162" s="35"/>
      <c r="H1162" s="35"/>
      <c r="I1162" s="166"/>
      <c r="J1162" s="166"/>
      <c r="K1162" s="35"/>
      <c r="L1162" s="35"/>
      <c r="M1162" s="36"/>
      <c r="N1162" s="197"/>
      <c r="O1162" s="198"/>
      <c r="P1162" s="70"/>
      <c r="Q1162" s="70"/>
      <c r="R1162" s="70"/>
      <c r="S1162" s="70"/>
      <c r="T1162" s="70"/>
      <c r="U1162" s="70"/>
      <c r="V1162" s="70"/>
      <c r="W1162" s="70"/>
      <c r="X1162" s="70"/>
      <c r="Y1162" s="71"/>
      <c r="Z1162" s="33"/>
      <c r="AA1162" s="33"/>
      <c r="AB1162" s="33"/>
      <c r="AC1162" s="33"/>
      <c r="AD1162" s="33"/>
      <c r="AE1162" s="33"/>
      <c r="AT1162" s="14" t="s">
        <v>149</v>
      </c>
      <c r="AU1162" s="14" t="s">
        <v>79</v>
      </c>
    </row>
    <row r="1163" spans="1:65" s="2" customFormat="1" ht="24.2" customHeight="1">
      <c r="A1163" s="33"/>
      <c r="B1163" s="34"/>
      <c r="C1163" s="180" t="s">
        <v>2205</v>
      </c>
      <c r="D1163" s="180" t="s">
        <v>140</v>
      </c>
      <c r="E1163" s="181" t="s">
        <v>2206</v>
      </c>
      <c r="F1163" s="182" t="s">
        <v>2207</v>
      </c>
      <c r="G1163" s="183" t="s">
        <v>143</v>
      </c>
      <c r="H1163" s="184">
        <v>1</v>
      </c>
      <c r="I1163" s="185"/>
      <c r="J1163" s="186"/>
      <c r="K1163" s="187">
        <f>ROUND(P1163*H1163,2)</f>
        <v>0</v>
      </c>
      <c r="L1163" s="182" t="s">
        <v>144</v>
      </c>
      <c r="M1163" s="188"/>
      <c r="N1163" s="189" t="s">
        <v>1</v>
      </c>
      <c r="O1163" s="190" t="s">
        <v>42</v>
      </c>
      <c r="P1163" s="191">
        <f>I1163+J1163</f>
        <v>0</v>
      </c>
      <c r="Q1163" s="191">
        <f>ROUND(I1163*H1163,2)</f>
        <v>0</v>
      </c>
      <c r="R1163" s="191">
        <f>ROUND(J1163*H1163,2)</f>
        <v>0</v>
      </c>
      <c r="S1163" s="70"/>
      <c r="T1163" s="192">
        <f>S1163*H1163</f>
        <v>0</v>
      </c>
      <c r="U1163" s="192">
        <v>0</v>
      </c>
      <c r="V1163" s="192">
        <f>U1163*H1163</f>
        <v>0</v>
      </c>
      <c r="W1163" s="192">
        <v>0</v>
      </c>
      <c r="X1163" s="192">
        <f>W1163*H1163</f>
        <v>0</v>
      </c>
      <c r="Y1163" s="193" t="s">
        <v>1</v>
      </c>
      <c r="Z1163" s="33"/>
      <c r="AA1163" s="33"/>
      <c r="AB1163" s="33"/>
      <c r="AC1163" s="33"/>
      <c r="AD1163" s="33"/>
      <c r="AE1163" s="33"/>
      <c r="AR1163" s="194" t="s">
        <v>152</v>
      </c>
      <c r="AT1163" s="194" t="s">
        <v>140</v>
      </c>
      <c r="AU1163" s="194" t="s">
        <v>79</v>
      </c>
      <c r="AY1163" s="14" t="s">
        <v>146</v>
      </c>
      <c r="BE1163" s="114">
        <f>IF(O1163="základní",K1163,0)</f>
        <v>0</v>
      </c>
      <c r="BF1163" s="114">
        <f>IF(O1163="snížená",K1163,0)</f>
        <v>0</v>
      </c>
      <c r="BG1163" s="114">
        <f>IF(O1163="zákl. přenesená",K1163,0)</f>
        <v>0</v>
      </c>
      <c r="BH1163" s="114">
        <f>IF(O1163="sníž. přenesená",K1163,0)</f>
        <v>0</v>
      </c>
      <c r="BI1163" s="114">
        <f>IF(O1163="nulová",K1163,0)</f>
        <v>0</v>
      </c>
      <c r="BJ1163" s="14" t="s">
        <v>87</v>
      </c>
      <c r="BK1163" s="114">
        <f>ROUND(P1163*H1163,2)</f>
        <v>0</v>
      </c>
      <c r="BL1163" s="14" t="s">
        <v>152</v>
      </c>
      <c r="BM1163" s="194" t="s">
        <v>2208</v>
      </c>
    </row>
    <row r="1164" spans="1:65" s="2" customFormat="1" ht="19.5">
      <c r="A1164" s="33"/>
      <c r="B1164" s="34"/>
      <c r="C1164" s="35"/>
      <c r="D1164" s="195" t="s">
        <v>149</v>
      </c>
      <c r="E1164" s="35"/>
      <c r="F1164" s="196" t="s">
        <v>2207</v>
      </c>
      <c r="G1164" s="35"/>
      <c r="H1164" s="35"/>
      <c r="I1164" s="166"/>
      <c r="J1164" s="166"/>
      <c r="K1164" s="35"/>
      <c r="L1164" s="35"/>
      <c r="M1164" s="36"/>
      <c r="N1164" s="197"/>
      <c r="O1164" s="198"/>
      <c r="P1164" s="70"/>
      <c r="Q1164" s="70"/>
      <c r="R1164" s="70"/>
      <c r="S1164" s="70"/>
      <c r="T1164" s="70"/>
      <c r="U1164" s="70"/>
      <c r="V1164" s="70"/>
      <c r="W1164" s="70"/>
      <c r="X1164" s="70"/>
      <c r="Y1164" s="71"/>
      <c r="Z1164" s="33"/>
      <c r="AA1164" s="33"/>
      <c r="AB1164" s="33"/>
      <c r="AC1164" s="33"/>
      <c r="AD1164" s="33"/>
      <c r="AE1164" s="33"/>
      <c r="AT1164" s="14" t="s">
        <v>149</v>
      </c>
      <c r="AU1164" s="14" t="s">
        <v>79</v>
      </c>
    </row>
    <row r="1165" spans="1:65" s="2" customFormat="1" ht="24.2" customHeight="1">
      <c r="A1165" s="33"/>
      <c r="B1165" s="34"/>
      <c r="C1165" s="180" t="s">
        <v>2209</v>
      </c>
      <c r="D1165" s="180" t="s">
        <v>140</v>
      </c>
      <c r="E1165" s="181" t="s">
        <v>2210</v>
      </c>
      <c r="F1165" s="182" t="s">
        <v>2211</v>
      </c>
      <c r="G1165" s="183" t="s">
        <v>143</v>
      </c>
      <c r="H1165" s="184">
        <v>1</v>
      </c>
      <c r="I1165" s="185"/>
      <c r="J1165" s="186"/>
      <c r="K1165" s="187">
        <f>ROUND(P1165*H1165,2)</f>
        <v>0</v>
      </c>
      <c r="L1165" s="182" t="s">
        <v>144</v>
      </c>
      <c r="M1165" s="188"/>
      <c r="N1165" s="189" t="s">
        <v>1</v>
      </c>
      <c r="O1165" s="190" t="s">
        <v>42</v>
      </c>
      <c r="P1165" s="191">
        <f>I1165+J1165</f>
        <v>0</v>
      </c>
      <c r="Q1165" s="191">
        <f>ROUND(I1165*H1165,2)</f>
        <v>0</v>
      </c>
      <c r="R1165" s="191">
        <f>ROUND(J1165*H1165,2)</f>
        <v>0</v>
      </c>
      <c r="S1165" s="70"/>
      <c r="T1165" s="192">
        <f>S1165*H1165</f>
        <v>0</v>
      </c>
      <c r="U1165" s="192">
        <v>0</v>
      </c>
      <c r="V1165" s="192">
        <f>U1165*H1165</f>
        <v>0</v>
      </c>
      <c r="W1165" s="192">
        <v>0</v>
      </c>
      <c r="X1165" s="192">
        <f>W1165*H1165</f>
        <v>0</v>
      </c>
      <c r="Y1165" s="193" t="s">
        <v>1</v>
      </c>
      <c r="Z1165" s="33"/>
      <c r="AA1165" s="33"/>
      <c r="AB1165" s="33"/>
      <c r="AC1165" s="33"/>
      <c r="AD1165" s="33"/>
      <c r="AE1165" s="33"/>
      <c r="AR1165" s="194" t="s">
        <v>152</v>
      </c>
      <c r="AT1165" s="194" t="s">
        <v>140</v>
      </c>
      <c r="AU1165" s="194" t="s">
        <v>79</v>
      </c>
      <c r="AY1165" s="14" t="s">
        <v>146</v>
      </c>
      <c r="BE1165" s="114">
        <f>IF(O1165="základní",K1165,0)</f>
        <v>0</v>
      </c>
      <c r="BF1165" s="114">
        <f>IF(O1165="snížená",K1165,0)</f>
        <v>0</v>
      </c>
      <c r="BG1165" s="114">
        <f>IF(O1165="zákl. přenesená",K1165,0)</f>
        <v>0</v>
      </c>
      <c r="BH1165" s="114">
        <f>IF(O1165="sníž. přenesená",K1165,0)</f>
        <v>0</v>
      </c>
      <c r="BI1165" s="114">
        <f>IF(O1165="nulová",K1165,0)</f>
        <v>0</v>
      </c>
      <c r="BJ1165" s="14" t="s">
        <v>87</v>
      </c>
      <c r="BK1165" s="114">
        <f>ROUND(P1165*H1165,2)</f>
        <v>0</v>
      </c>
      <c r="BL1165" s="14" t="s">
        <v>152</v>
      </c>
      <c r="BM1165" s="194" t="s">
        <v>2212</v>
      </c>
    </row>
    <row r="1166" spans="1:65" s="2" customFormat="1" ht="19.5">
      <c r="A1166" s="33"/>
      <c r="B1166" s="34"/>
      <c r="C1166" s="35"/>
      <c r="D1166" s="195" t="s">
        <v>149</v>
      </c>
      <c r="E1166" s="35"/>
      <c r="F1166" s="196" t="s">
        <v>2211</v>
      </c>
      <c r="G1166" s="35"/>
      <c r="H1166" s="35"/>
      <c r="I1166" s="166"/>
      <c r="J1166" s="166"/>
      <c r="K1166" s="35"/>
      <c r="L1166" s="35"/>
      <c r="M1166" s="36"/>
      <c r="N1166" s="197"/>
      <c r="O1166" s="198"/>
      <c r="P1166" s="70"/>
      <c r="Q1166" s="70"/>
      <c r="R1166" s="70"/>
      <c r="S1166" s="70"/>
      <c r="T1166" s="70"/>
      <c r="U1166" s="70"/>
      <c r="V1166" s="70"/>
      <c r="W1166" s="70"/>
      <c r="X1166" s="70"/>
      <c r="Y1166" s="71"/>
      <c r="Z1166" s="33"/>
      <c r="AA1166" s="33"/>
      <c r="AB1166" s="33"/>
      <c r="AC1166" s="33"/>
      <c r="AD1166" s="33"/>
      <c r="AE1166" s="33"/>
      <c r="AT1166" s="14" t="s">
        <v>149</v>
      </c>
      <c r="AU1166" s="14" t="s">
        <v>79</v>
      </c>
    </row>
    <row r="1167" spans="1:65" s="2" customFormat="1" ht="24.2" customHeight="1">
      <c r="A1167" s="33"/>
      <c r="B1167" s="34"/>
      <c r="C1167" s="180" t="s">
        <v>2213</v>
      </c>
      <c r="D1167" s="180" t="s">
        <v>140</v>
      </c>
      <c r="E1167" s="181" t="s">
        <v>2214</v>
      </c>
      <c r="F1167" s="182" t="s">
        <v>2215</v>
      </c>
      <c r="G1167" s="183" t="s">
        <v>143</v>
      </c>
      <c r="H1167" s="184">
        <v>1</v>
      </c>
      <c r="I1167" s="185"/>
      <c r="J1167" s="186"/>
      <c r="K1167" s="187">
        <f>ROUND(P1167*H1167,2)</f>
        <v>0</v>
      </c>
      <c r="L1167" s="182" t="s">
        <v>144</v>
      </c>
      <c r="M1167" s="188"/>
      <c r="N1167" s="189" t="s">
        <v>1</v>
      </c>
      <c r="O1167" s="190" t="s">
        <v>42</v>
      </c>
      <c r="P1167" s="191">
        <f>I1167+J1167</f>
        <v>0</v>
      </c>
      <c r="Q1167" s="191">
        <f>ROUND(I1167*H1167,2)</f>
        <v>0</v>
      </c>
      <c r="R1167" s="191">
        <f>ROUND(J1167*H1167,2)</f>
        <v>0</v>
      </c>
      <c r="S1167" s="70"/>
      <c r="T1167" s="192">
        <f>S1167*H1167</f>
        <v>0</v>
      </c>
      <c r="U1167" s="192">
        <v>0</v>
      </c>
      <c r="V1167" s="192">
        <f>U1167*H1167</f>
        <v>0</v>
      </c>
      <c r="W1167" s="192">
        <v>0</v>
      </c>
      <c r="X1167" s="192">
        <f>W1167*H1167</f>
        <v>0</v>
      </c>
      <c r="Y1167" s="193" t="s">
        <v>1</v>
      </c>
      <c r="Z1167" s="33"/>
      <c r="AA1167" s="33"/>
      <c r="AB1167" s="33"/>
      <c r="AC1167" s="33"/>
      <c r="AD1167" s="33"/>
      <c r="AE1167" s="33"/>
      <c r="AR1167" s="194" t="s">
        <v>152</v>
      </c>
      <c r="AT1167" s="194" t="s">
        <v>140</v>
      </c>
      <c r="AU1167" s="194" t="s">
        <v>79</v>
      </c>
      <c r="AY1167" s="14" t="s">
        <v>146</v>
      </c>
      <c r="BE1167" s="114">
        <f>IF(O1167="základní",K1167,0)</f>
        <v>0</v>
      </c>
      <c r="BF1167" s="114">
        <f>IF(O1167="snížená",K1167,0)</f>
        <v>0</v>
      </c>
      <c r="BG1167" s="114">
        <f>IF(O1167="zákl. přenesená",K1167,0)</f>
        <v>0</v>
      </c>
      <c r="BH1167" s="114">
        <f>IF(O1167="sníž. přenesená",K1167,0)</f>
        <v>0</v>
      </c>
      <c r="BI1167" s="114">
        <f>IF(O1167="nulová",K1167,0)</f>
        <v>0</v>
      </c>
      <c r="BJ1167" s="14" t="s">
        <v>87</v>
      </c>
      <c r="BK1167" s="114">
        <f>ROUND(P1167*H1167,2)</f>
        <v>0</v>
      </c>
      <c r="BL1167" s="14" t="s">
        <v>152</v>
      </c>
      <c r="BM1167" s="194" t="s">
        <v>2216</v>
      </c>
    </row>
    <row r="1168" spans="1:65" s="2" customFormat="1" ht="19.5">
      <c r="A1168" s="33"/>
      <c r="B1168" s="34"/>
      <c r="C1168" s="35"/>
      <c r="D1168" s="195" t="s">
        <v>149</v>
      </c>
      <c r="E1168" s="35"/>
      <c r="F1168" s="196" t="s">
        <v>2215</v>
      </c>
      <c r="G1168" s="35"/>
      <c r="H1168" s="35"/>
      <c r="I1168" s="166"/>
      <c r="J1168" s="166"/>
      <c r="K1168" s="35"/>
      <c r="L1168" s="35"/>
      <c r="M1168" s="36"/>
      <c r="N1168" s="197"/>
      <c r="O1168" s="198"/>
      <c r="P1168" s="70"/>
      <c r="Q1168" s="70"/>
      <c r="R1168" s="70"/>
      <c r="S1168" s="70"/>
      <c r="T1168" s="70"/>
      <c r="U1168" s="70"/>
      <c r="V1168" s="70"/>
      <c r="W1168" s="70"/>
      <c r="X1168" s="70"/>
      <c r="Y1168" s="71"/>
      <c r="Z1168" s="33"/>
      <c r="AA1168" s="33"/>
      <c r="AB1168" s="33"/>
      <c r="AC1168" s="33"/>
      <c r="AD1168" s="33"/>
      <c r="AE1168" s="33"/>
      <c r="AT1168" s="14" t="s">
        <v>149</v>
      </c>
      <c r="AU1168" s="14" t="s">
        <v>79</v>
      </c>
    </row>
    <row r="1169" spans="1:65" s="2" customFormat="1" ht="24.2" customHeight="1">
      <c r="A1169" s="33"/>
      <c r="B1169" s="34"/>
      <c r="C1169" s="180" t="s">
        <v>2217</v>
      </c>
      <c r="D1169" s="180" t="s">
        <v>140</v>
      </c>
      <c r="E1169" s="181" t="s">
        <v>2218</v>
      </c>
      <c r="F1169" s="182" t="s">
        <v>2219</v>
      </c>
      <c r="G1169" s="183" t="s">
        <v>143</v>
      </c>
      <c r="H1169" s="184">
        <v>1</v>
      </c>
      <c r="I1169" s="185"/>
      <c r="J1169" s="186"/>
      <c r="K1169" s="187">
        <f>ROUND(P1169*H1169,2)</f>
        <v>0</v>
      </c>
      <c r="L1169" s="182" t="s">
        <v>144</v>
      </c>
      <c r="M1169" s="188"/>
      <c r="N1169" s="189" t="s">
        <v>1</v>
      </c>
      <c r="O1169" s="190" t="s">
        <v>42</v>
      </c>
      <c r="P1169" s="191">
        <f>I1169+J1169</f>
        <v>0</v>
      </c>
      <c r="Q1169" s="191">
        <f>ROUND(I1169*H1169,2)</f>
        <v>0</v>
      </c>
      <c r="R1169" s="191">
        <f>ROUND(J1169*H1169,2)</f>
        <v>0</v>
      </c>
      <c r="S1169" s="70"/>
      <c r="T1169" s="192">
        <f>S1169*H1169</f>
        <v>0</v>
      </c>
      <c r="U1169" s="192">
        <v>0</v>
      </c>
      <c r="V1169" s="192">
        <f>U1169*H1169</f>
        <v>0</v>
      </c>
      <c r="W1169" s="192">
        <v>0</v>
      </c>
      <c r="X1169" s="192">
        <f>W1169*H1169</f>
        <v>0</v>
      </c>
      <c r="Y1169" s="193" t="s">
        <v>1</v>
      </c>
      <c r="Z1169" s="33"/>
      <c r="AA1169" s="33"/>
      <c r="AB1169" s="33"/>
      <c r="AC1169" s="33"/>
      <c r="AD1169" s="33"/>
      <c r="AE1169" s="33"/>
      <c r="AR1169" s="194" t="s">
        <v>152</v>
      </c>
      <c r="AT1169" s="194" t="s">
        <v>140</v>
      </c>
      <c r="AU1169" s="194" t="s">
        <v>79</v>
      </c>
      <c r="AY1169" s="14" t="s">
        <v>146</v>
      </c>
      <c r="BE1169" s="114">
        <f>IF(O1169="základní",K1169,0)</f>
        <v>0</v>
      </c>
      <c r="BF1169" s="114">
        <f>IF(O1169="snížená",K1169,0)</f>
        <v>0</v>
      </c>
      <c r="BG1169" s="114">
        <f>IF(O1169="zákl. přenesená",K1169,0)</f>
        <v>0</v>
      </c>
      <c r="BH1169" s="114">
        <f>IF(O1169="sníž. přenesená",K1169,0)</f>
        <v>0</v>
      </c>
      <c r="BI1169" s="114">
        <f>IF(O1169="nulová",K1169,0)</f>
        <v>0</v>
      </c>
      <c r="BJ1169" s="14" t="s">
        <v>87</v>
      </c>
      <c r="BK1169" s="114">
        <f>ROUND(P1169*H1169,2)</f>
        <v>0</v>
      </c>
      <c r="BL1169" s="14" t="s">
        <v>152</v>
      </c>
      <c r="BM1169" s="194" t="s">
        <v>2220</v>
      </c>
    </row>
    <row r="1170" spans="1:65" s="2" customFormat="1" ht="11.25">
      <c r="A1170" s="33"/>
      <c r="B1170" s="34"/>
      <c r="C1170" s="35"/>
      <c r="D1170" s="195" t="s">
        <v>149</v>
      </c>
      <c r="E1170" s="35"/>
      <c r="F1170" s="196" t="s">
        <v>2219</v>
      </c>
      <c r="G1170" s="35"/>
      <c r="H1170" s="35"/>
      <c r="I1170" s="166"/>
      <c r="J1170" s="166"/>
      <c r="K1170" s="35"/>
      <c r="L1170" s="35"/>
      <c r="M1170" s="36"/>
      <c r="N1170" s="197"/>
      <c r="O1170" s="198"/>
      <c r="P1170" s="70"/>
      <c r="Q1170" s="70"/>
      <c r="R1170" s="70"/>
      <c r="S1170" s="70"/>
      <c r="T1170" s="70"/>
      <c r="U1170" s="70"/>
      <c r="V1170" s="70"/>
      <c r="W1170" s="70"/>
      <c r="X1170" s="70"/>
      <c r="Y1170" s="71"/>
      <c r="Z1170" s="33"/>
      <c r="AA1170" s="33"/>
      <c r="AB1170" s="33"/>
      <c r="AC1170" s="33"/>
      <c r="AD1170" s="33"/>
      <c r="AE1170" s="33"/>
      <c r="AT1170" s="14" t="s">
        <v>149</v>
      </c>
      <c r="AU1170" s="14" t="s">
        <v>79</v>
      </c>
    </row>
    <row r="1171" spans="1:65" s="2" customFormat="1" ht="24.2" customHeight="1">
      <c r="A1171" s="33"/>
      <c r="B1171" s="34"/>
      <c r="C1171" s="180" t="s">
        <v>2221</v>
      </c>
      <c r="D1171" s="180" t="s">
        <v>140</v>
      </c>
      <c r="E1171" s="181" t="s">
        <v>2222</v>
      </c>
      <c r="F1171" s="182" t="s">
        <v>2223</v>
      </c>
      <c r="G1171" s="183" t="s">
        <v>143</v>
      </c>
      <c r="H1171" s="184">
        <v>1</v>
      </c>
      <c r="I1171" s="185"/>
      <c r="J1171" s="186"/>
      <c r="K1171" s="187">
        <f>ROUND(P1171*H1171,2)</f>
        <v>0</v>
      </c>
      <c r="L1171" s="182" t="s">
        <v>144</v>
      </c>
      <c r="M1171" s="188"/>
      <c r="N1171" s="189" t="s">
        <v>1</v>
      </c>
      <c r="O1171" s="190" t="s">
        <v>42</v>
      </c>
      <c r="P1171" s="191">
        <f>I1171+J1171</f>
        <v>0</v>
      </c>
      <c r="Q1171" s="191">
        <f>ROUND(I1171*H1171,2)</f>
        <v>0</v>
      </c>
      <c r="R1171" s="191">
        <f>ROUND(J1171*H1171,2)</f>
        <v>0</v>
      </c>
      <c r="S1171" s="70"/>
      <c r="T1171" s="192">
        <f>S1171*H1171</f>
        <v>0</v>
      </c>
      <c r="U1171" s="192">
        <v>0</v>
      </c>
      <c r="V1171" s="192">
        <f>U1171*H1171</f>
        <v>0</v>
      </c>
      <c r="W1171" s="192">
        <v>0</v>
      </c>
      <c r="X1171" s="192">
        <f>W1171*H1171</f>
        <v>0</v>
      </c>
      <c r="Y1171" s="193" t="s">
        <v>1</v>
      </c>
      <c r="Z1171" s="33"/>
      <c r="AA1171" s="33"/>
      <c r="AB1171" s="33"/>
      <c r="AC1171" s="33"/>
      <c r="AD1171" s="33"/>
      <c r="AE1171" s="33"/>
      <c r="AR1171" s="194" t="s">
        <v>152</v>
      </c>
      <c r="AT1171" s="194" t="s">
        <v>140</v>
      </c>
      <c r="AU1171" s="194" t="s">
        <v>79</v>
      </c>
      <c r="AY1171" s="14" t="s">
        <v>146</v>
      </c>
      <c r="BE1171" s="114">
        <f>IF(O1171="základní",K1171,0)</f>
        <v>0</v>
      </c>
      <c r="BF1171" s="114">
        <f>IF(O1171="snížená",K1171,0)</f>
        <v>0</v>
      </c>
      <c r="BG1171" s="114">
        <f>IF(O1171="zákl. přenesená",K1171,0)</f>
        <v>0</v>
      </c>
      <c r="BH1171" s="114">
        <f>IF(O1171="sníž. přenesená",K1171,0)</f>
        <v>0</v>
      </c>
      <c r="BI1171" s="114">
        <f>IF(O1171="nulová",K1171,0)</f>
        <v>0</v>
      </c>
      <c r="BJ1171" s="14" t="s">
        <v>87</v>
      </c>
      <c r="BK1171" s="114">
        <f>ROUND(P1171*H1171,2)</f>
        <v>0</v>
      </c>
      <c r="BL1171" s="14" t="s">
        <v>152</v>
      </c>
      <c r="BM1171" s="194" t="s">
        <v>2224</v>
      </c>
    </row>
    <row r="1172" spans="1:65" s="2" customFormat="1" ht="11.25">
      <c r="A1172" s="33"/>
      <c r="B1172" s="34"/>
      <c r="C1172" s="35"/>
      <c r="D1172" s="195" t="s">
        <v>149</v>
      </c>
      <c r="E1172" s="35"/>
      <c r="F1172" s="196" t="s">
        <v>2223</v>
      </c>
      <c r="G1172" s="35"/>
      <c r="H1172" s="35"/>
      <c r="I1172" s="166"/>
      <c r="J1172" s="166"/>
      <c r="K1172" s="35"/>
      <c r="L1172" s="35"/>
      <c r="M1172" s="36"/>
      <c r="N1172" s="197"/>
      <c r="O1172" s="198"/>
      <c r="P1172" s="70"/>
      <c r="Q1172" s="70"/>
      <c r="R1172" s="70"/>
      <c r="S1172" s="70"/>
      <c r="T1172" s="70"/>
      <c r="U1172" s="70"/>
      <c r="V1172" s="70"/>
      <c r="W1172" s="70"/>
      <c r="X1172" s="70"/>
      <c r="Y1172" s="71"/>
      <c r="Z1172" s="33"/>
      <c r="AA1172" s="33"/>
      <c r="AB1172" s="33"/>
      <c r="AC1172" s="33"/>
      <c r="AD1172" s="33"/>
      <c r="AE1172" s="33"/>
      <c r="AT1172" s="14" t="s">
        <v>149</v>
      </c>
      <c r="AU1172" s="14" t="s">
        <v>79</v>
      </c>
    </row>
    <row r="1173" spans="1:65" s="2" customFormat="1" ht="24.2" customHeight="1">
      <c r="A1173" s="33"/>
      <c r="B1173" s="34"/>
      <c r="C1173" s="180" t="s">
        <v>2225</v>
      </c>
      <c r="D1173" s="180" t="s">
        <v>140</v>
      </c>
      <c r="E1173" s="181" t="s">
        <v>2226</v>
      </c>
      <c r="F1173" s="182" t="s">
        <v>2227</v>
      </c>
      <c r="G1173" s="183" t="s">
        <v>143</v>
      </c>
      <c r="H1173" s="184">
        <v>1</v>
      </c>
      <c r="I1173" s="185"/>
      <c r="J1173" s="186"/>
      <c r="K1173" s="187">
        <f>ROUND(P1173*H1173,2)</f>
        <v>0</v>
      </c>
      <c r="L1173" s="182" t="s">
        <v>144</v>
      </c>
      <c r="M1173" s="188"/>
      <c r="N1173" s="189" t="s">
        <v>1</v>
      </c>
      <c r="O1173" s="190" t="s">
        <v>42</v>
      </c>
      <c r="P1173" s="191">
        <f>I1173+J1173</f>
        <v>0</v>
      </c>
      <c r="Q1173" s="191">
        <f>ROUND(I1173*H1173,2)</f>
        <v>0</v>
      </c>
      <c r="R1173" s="191">
        <f>ROUND(J1173*H1173,2)</f>
        <v>0</v>
      </c>
      <c r="S1173" s="70"/>
      <c r="T1173" s="192">
        <f>S1173*H1173</f>
        <v>0</v>
      </c>
      <c r="U1173" s="192">
        <v>0</v>
      </c>
      <c r="V1173" s="192">
        <f>U1173*H1173</f>
        <v>0</v>
      </c>
      <c r="W1173" s="192">
        <v>0</v>
      </c>
      <c r="X1173" s="192">
        <f>W1173*H1173</f>
        <v>0</v>
      </c>
      <c r="Y1173" s="193" t="s">
        <v>1</v>
      </c>
      <c r="Z1173" s="33"/>
      <c r="AA1173" s="33"/>
      <c r="AB1173" s="33"/>
      <c r="AC1173" s="33"/>
      <c r="AD1173" s="33"/>
      <c r="AE1173" s="33"/>
      <c r="AR1173" s="194" t="s">
        <v>152</v>
      </c>
      <c r="AT1173" s="194" t="s">
        <v>140</v>
      </c>
      <c r="AU1173" s="194" t="s">
        <v>79</v>
      </c>
      <c r="AY1173" s="14" t="s">
        <v>146</v>
      </c>
      <c r="BE1173" s="114">
        <f>IF(O1173="základní",K1173,0)</f>
        <v>0</v>
      </c>
      <c r="BF1173" s="114">
        <f>IF(O1173="snížená",K1173,0)</f>
        <v>0</v>
      </c>
      <c r="BG1173" s="114">
        <f>IF(O1173="zákl. přenesená",K1173,0)</f>
        <v>0</v>
      </c>
      <c r="BH1173" s="114">
        <f>IF(O1173="sníž. přenesená",K1173,0)</f>
        <v>0</v>
      </c>
      <c r="BI1173" s="114">
        <f>IF(O1173="nulová",K1173,0)</f>
        <v>0</v>
      </c>
      <c r="BJ1173" s="14" t="s">
        <v>87</v>
      </c>
      <c r="BK1173" s="114">
        <f>ROUND(P1173*H1173,2)</f>
        <v>0</v>
      </c>
      <c r="BL1173" s="14" t="s">
        <v>152</v>
      </c>
      <c r="BM1173" s="194" t="s">
        <v>2228</v>
      </c>
    </row>
    <row r="1174" spans="1:65" s="2" customFormat="1" ht="11.25">
      <c r="A1174" s="33"/>
      <c r="B1174" s="34"/>
      <c r="C1174" s="35"/>
      <c r="D1174" s="195" t="s">
        <v>149</v>
      </c>
      <c r="E1174" s="35"/>
      <c r="F1174" s="196" t="s">
        <v>2227</v>
      </c>
      <c r="G1174" s="35"/>
      <c r="H1174" s="35"/>
      <c r="I1174" s="166"/>
      <c r="J1174" s="166"/>
      <c r="K1174" s="35"/>
      <c r="L1174" s="35"/>
      <c r="M1174" s="36"/>
      <c r="N1174" s="197"/>
      <c r="O1174" s="198"/>
      <c r="P1174" s="70"/>
      <c r="Q1174" s="70"/>
      <c r="R1174" s="70"/>
      <c r="S1174" s="70"/>
      <c r="T1174" s="70"/>
      <c r="U1174" s="70"/>
      <c r="V1174" s="70"/>
      <c r="W1174" s="70"/>
      <c r="X1174" s="70"/>
      <c r="Y1174" s="71"/>
      <c r="Z1174" s="33"/>
      <c r="AA1174" s="33"/>
      <c r="AB1174" s="33"/>
      <c r="AC1174" s="33"/>
      <c r="AD1174" s="33"/>
      <c r="AE1174" s="33"/>
      <c r="AT1174" s="14" t="s">
        <v>149</v>
      </c>
      <c r="AU1174" s="14" t="s">
        <v>79</v>
      </c>
    </row>
    <row r="1175" spans="1:65" s="2" customFormat="1" ht="24.2" customHeight="1">
      <c r="A1175" s="33"/>
      <c r="B1175" s="34"/>
      <c r="C1175" s="180" t="s">
        <v>2229</v>
      </c>
      <c r="D1175" s="180" t="s">
        <v>140</v>
      </c>
      <c r="E1175" s="181" t="s">
        <v>2230</v>
      </c>
      <c r="F1175" s="182" t="s">
        <v>2231</v>
      </c>
      <c r="G1175" s="183" t="s">
        <v>143</v>
      </c>
      <c r="H1175" s="184">
        <v>1</v>
      </c>
      <c r="I1175" s="185"/>
      <c r="J1175" s="186"/>
      <c r="K1175" s="187">
        <f>ROUND(P1175*H1175,2)</f>
        <v>0</v>
      </c>
      <c r="L1175" s="182" t="s">
        <v>144</v>
      </c>
      <c r="M1175" s="188"/>
      <c r="N1175" s="189" t="s">
        <v>1</v>
      </c>
      <c r="O1175" s="190" t="s">
        <v>42</v>
      </c>
      <c r="P1175" s="191">
        <f>I1175+J1175</f>
        <v>0</v>
      </c>
      <c r="Q1175" s="191">
        <f>ROUND(I1175*H1175,2)</f>
        <v>0</v>
      </c>
      <c r="R1175" s="191">
        <f>ROUND(J1175*H1175,2)</f>
        <v>0</v>
      </c>
      <c r="S1175" s="70"/>
      <c r="T1175" s="192">
        <f>S1175*H1175</f>
        <v>0</v>
      </c>
      <c r="U1175" s="192">
        <v>0</v>
      </c>
      <c r="V1175" s="192">
        <f>U1175*H1175</f>
        <v>0</v>
      </c>
      <c r="W1175" s="192">
        <v>0</v>
      </c>
      <c r="X1175" s="192">
        <f>W1175*H1175</f>
        <v>0</v>
      </c>
      <c r="Y1175" s="193" t="s">
        <v>1</v>
      </c>
      <c r="Z1175" s="33"/>
      <c r="AA1175" s="33"/>
      <c r="AB1175" s="33"/>
      <c r="AC1175" s="33"/>
      <c r="AD1175" s="33"/>
      <c r="AE1175" s="33"/>
      <c r="AR1175" s="194" t="s">
        <v>152</v>
      </c>
      <c r="AT1175" s="194" t="s">
        <v>140</v>
      </c>
      <c r="AU1175" s="194" t="s">
        <v>79</v>
      </c>
      <c r="AY1175" s="14" t="s">
        <v>146</v>
      </c>
      <c r="BE1175" s="114">
        <f>IF(O1175="základní",K1175,0)</f>
        <v>0</v>
      </c>
      <c r="BF1175" s="114">
        <f>IF(O1175="snížená",K1175,0)</f>
        <v>0</v>
      </c>
      <c r="BG1175" s="114">
        <f>IF(O1175="zákl. přenesená",K1175,0)</f>
        <v>0</v>
      </c>
      <c r="BH1175" s="114">
        <f>IF(O1175="sníž. přenesená",K1175,0)</f>
        <v>0</v>
      </c>
      <c r="BI1175" s="114">
        <f>IF(O1175="nulová",K1175,0)</f>
        <v>0</v>
      </c>
      <c r="BJ1175" s="14" t="s">
        <v>87</v>
      </c>
      <c r="BK1175" s="114">
        <f>ROUND(P1175*H1175,2)</f>
        <v>0</v>
      </c>
      <c r="BL1175" s="14" t="s">
        <v>152</v>
      </c>
      <c r="BM1175" s="194" t="s">
        <v>2232</v>
      </c>
    </row>
    <row r="1176" spans="1:65" s="2" customFormat="1" ht="11.25">
      <c r="A1176" s="33"/>
      <c r="B1176" s="34"/>
      <c r="C1176" s="35"/>
      <c r="D1176" s="195" t="s">
        <v>149</v>
      </c>
      <c r="E1176" s="35"/>
      <c r="F1176" s="196" t="s">
        <v>2231</v>
      </c>
      <c r="G1176" s="35"/>
      <c r="H1176" s="35"/>
      <c r="I1176" s="166"/>
      <c r="J1176" s="166"/>
      <c r="K1176" s="35"/>
      <c r="L1176" s="35"/>
      <c r="M1176" s="36"/>
      <c r="N1176" s="197"/>
      <c r="O1176" s="198"/>
      <c r="P1176" s="70"/>
      <c r="Q1176" s="70"/>
      <c r="R1176" s="70"/>
      <c r="S1176" s="70"/>
      <c r="T1176" s="70"/>
      <c r="U1176" s="70"/>
      <c r="V1176" s="70"/>
      <c r="W1176" s="70"/>
      <c r="X1176" s="70"/>
      <c r="Y1176" s="71"/>
      <c r="Z1176" s="33"/>
      <c r="AA1176" s="33"/>
      <c r="AB1176" s="33"/>
      <c r="AC1176" s="33"/>
      <c r="AD1176" s="33"/>
      <c r="AE1176" s="33"/>
      <c r="AT1176" s="14" t="s">
        <v>149</v>
      </c>
      <c r="AU1176" s="14" t="s">
        <v>79</v>
      </c>
    </row>
    <row r="1177" spans="1:65" s="2" customFormat="1" ht="24.2" customHeight="1">
      <c r="A1177" s="33"/>
      <c r="B1177" s="34"/>
      <c r="C1177" s="180" t="s">
        <v>2233</v>
      </c>
      <c r="D1177" s="180" t="s">
        <v>140</v>
      </c>
      <c r="E1177" s="181" t="s">
        <v>2234</v>
      </c>
      <c r="F1177" s="182" t="s">
        <v>2235</v>
      </c>
      <c r="G1177" s="183" t="s">
        <v>143</v>
      </c>
      <c r="H1177" s="184">
        <v>1</v>
      </c>
      <c r="I1177" s="185"/>
      <c r="J1177" s="186"/>
      <c r="K1177" s="187">
        <f>ROUND(P1177*H1177,2)</f>
        <v>0</v>
      </c>
      <c r="L1177" s="182" t="s">
        <v>144</v>
      </c>
      <c r="M1177" s="188"/>
      <c r="N1177" s="189" t="s">
        <v>1</v>
      </c>
      <c r="O1177" s="190" t="s">
        <v>42</v>
      </c>
      <c r="P1177" s="191">
        <f>I1177+J1177</f>
        <v>0</v>
      </c>
      <c r="Q1177" s="191">
        <f>ROUND(I1177*H1177,2)</f>
        <v>0</v>
      </c>
      <c r="R1177" s="191">
        <f>ROUND(J1177*H1177,2)</f>
        <v>0</v>
      </c>
      <c r="S1177" s="70"/>
      <c r="T1177" s="192">
        <f>S1177*H1177</f>
        <v>0</v>
      </c>
      <c r="U1177" s="192">
        <v>0</v>
      </c>
      <c r="V1177" s="192">
        <f>U1177*H1177</f>
        <v>0</v>
      </c>
      <c r="W1177" s="192">
        <v>0</v>
      </c>
      <c r="X1177" s="192">
        <f>W1177*H1177</f>
        <v>0</v>
      </c>
      <c r="Y1177" s="193" t="s">
        <v>1</v>
      </c>
      <c r="Z1177" s="33"/>
      <c r="AA1177" s="33"/>
      <c r="AB1177" s="33"/>
      <c r="AC1177" s="33"/>
      <c r="AD1177" s="33"/>
      <c r="AE1177" s="33"/>
      <c r="AR1177" s="194" t="s">
        <v>152</v>
      </c>
      <c r="AT1177" s="194" t="s">
        <v>140</v>
      </c>
      <c r="AU1177" s="194" t="s">
        <v>79</v>
      </c>
      <c r="AY1177" s="14" t="s">
        <v>146</v>
      </c>
      <c r="BE1177" s="114">
        <f>IF(O1177="základní",K1177,0)</f>
        <v>0</v>
      </c>
      <c r="BF1177" s="114">
        <f>IF(O1177="snížená",K1177,0)</f>
        <v>0</v>
      </c>
      <c r="BG1177" s="114">
        <f>IF(O1177="zákl. přenesená",K1177,0)</f>
        <v>0</v>
      </c>
      <c r="BH1177" s="114">
        <f>IF(O1177="sníž. přenesená",K1177,0)</f>
        <v>0</v>
      </c>
      <c r="BI1177" s="114">
        <f>IF(O1177="nulová",K1177,0)</f>
        <v>0</v>
      </c>
      <c r="BJ1177" s="14" t="s">
        <v>87</v>
      </c>
      <c r="BK1177" s="114">
        <f>ROUND(P1177*H1177,2)</f>
        <v>0</v>
      </c>
      <c r="BL1177" s="14" t="s">
        <v>152</v>
      </c>
      <c r="BM1177" s="194" t="s">
        <v>2236</v>
      </c>
    </row>
    <row r="1178" spans="1:65" s="2" customFormat="1" ht="11.25">
      <c r="A1178" s="33"/>
      <c r="B1178" s="34"/>
      <c r="C1178" s="35"/>
      <c r="D1178" s="195" t="s">
        <v>149</v>
      </c>
      <c r="E1178" s="35"/>
      <c r="F1178" s="196" t="s">
        <v>2235</v>
      </c>
      <c r="G1178" s="35"/>
      <c r="H1178" s="35"/>
      <c r="I1178" s="166"/>
      <c r="J1178" s="166"/>
      <c r="K1178" s="35"/>
      <c r="L1178" s="35"/>
      <c r="M1178" s="36"/>
      <c r="N1178" s="197"/>
      <c r="O1178" s="198"/>
      <c r="P1178" s="70"/>
      <c r="Q1178" s="70"/>
      <c r="R1178" s="70"/>
      <c r="S1178" s="70"/>
      <c r="T1178" s="70"/>
      <c r="U1178" s="70"/>
      <c r="V1178" s="70"/>
      <c r="W1178" s="70"/>
      <c r="X1178" s="70"/>
      <c r="Y1178" s="71"/>
      <c r="Z1178" s="33"/>
      <c r="AA1178" s="33"/>
      <c r="AB1178" s="33"/>
      <c r="AC1178" s="33"/>
      <c r="AD1178" s="33"/>
      <c r="AE1178" s="33"/>
      <c r="AT1178" s="14" t="s">
        <v>149</v>
      </c>
      <c r="AU1178" s="14" t="s">
        <v>79</v>
      </c>
    </row>
    <row r="1179" spans="1:65" s="2" customFormat="1" ht="24.2" customHeight="1">
      <c r="A1179" s="33"/>
      <c r="B1179" s="34"/>
      <c r="C1179" s="180" t="s">
        <v>2237</v>
      </c>
      <c r="D1179" s="180" t="s">
        <v>140</v>
      </c>
      <c r="E1179" s="181" t="s">
        <v>2238</v>
      </c>
      <c r="F1179" s="182" t="s">
        <v>2239</v>
      </c>
      <c r="G1179" s="183" t="s">
        <v>143</v>
      </c>
      <c r="H1179" s="184">
        <v>3</v>
      </c>
      <c r="I1179" s="185"/>
      <c r="J1179" s="186"/>
      <c r="K1179" s="187">
        <f>ROUND(P1179*H1179,2)</f>
        <v>0</v>
      </c>
      <c r="L1179" s="182" t="s">
        <v>144</v>
      </c>
      <c r="M1179" s="188"/>
      <c r="N1179" s="189" t="s">
        <v>1</v>
      </c>
      <c r="O1179" s="190" t="s">
        <v>42</v>
      </c>
      <c r="P1179" s="191">
        <f>I1179+J1179</f>
        <v>0</v>
      </c>
      <c r="Q1179" s="191">
        <f>ROUND(I1179*H1179,2)</f>
        <v>0</v>
      </c>
      <c r="R1179" s="191">
        <f>ROUND(J1179*H1179,2)</f>
        <v>0</v>
      </c>
      <c r="S1179" s="70"/>
      <c r="T1179" s="192">
        <f>S1179*H1179</f>
        <v>0</v>
      </c>
      <c r="U1179" s="192">
        <v>0</v>
      </c>
      <c r="V1179" s="192">
        <f>U1179*H1179</f>
        <v>0</v>
      </c>
      <c r="W1179" s="192">
        <v>0</v>
      </c>
      <c r="X1179" s="192">
        <f>W1179*H1179</f>
        <v>0</v>
      </c>
      <c r="Y1179" s="193" t="s">
        <v>1</v>
      </c>
      <c r="Z1179" s="33"/>
      <c r="AA1179" s="33"/>
      <c r="AB1179" s="33"/>
      <c r="AC1179" s="33"/>
      <c r="AD1179" s="33"/>
      <c r="AE1179" s="33"/>
      <c r="AR1179" s="194" t="s">
        <v>152</v>
      </c>
      <c r="AT1179" s="194" t="s">
        <v>140</v>
      </c>
      <c r="AU1179" s="194" t="s">
        <v>79</v>
      </c>
      <c r="AY1179" s="14" t="s">
        <v>146</v>
      </c>
      <c r="BE1179" s="114">
        <f>IF(O1179="základní",K1179,0)</f>
        <v>0</v>
      </c>
      <c r="BF1179" s="114">
        <f>IF(O1179="snížená",K1179,0)</f>
        <v>0</v>
      </c>
      <c r="BG1179" s="114">
        <f>IF(O1179="zákl. přenesená",K1179,0)</f>
        <v>0</v>
      </c>
      <c r="BH1179" s="114">
        <f>IF(O1179="sníž. přenesená",K1179,0)</f>
        <v>0</v>
      </c>
      <c r="BI1179" s="114">
        <f>IF(O1179="nulová",K1179,0)</f>
        <v>0</v>
      </c>
      <c r="BJ1179" s="14" t="s">
        <v>87</v>
      </c>
      <c r="BK1179" s="114">
        <f>ROUND(P1179*H1179,2)</f>
        <v>0</v>
      </c>
      <c r="BL1179" s="14" t="s">
        <v>152</v>
      </c>
      <c r="BM1179" s="194" t="s">
        <v>2240</v>
      </c>
    </row>
    <row r="1180" spans="1:65" s="2" customFormat="1" ht="11.25">
      <c r="A1180" s="33"/>
      <c r="B1180" s="34"/>
      <c r="C1180" s="35"/>
      <c r="D1180" s="195" t="s">
        <v>149</v>
      </c>
      <c r="E1180" s="35"/>
      <c r="F1180" s="196" t="s">
        <v>2239</v>
      </c>
      <c r="G1180" s="35"/>
      <c r="H1180" s="35"/>
      <c r="I1180" s="166"/>
      <c r="J1180" s="166"/>
      <c r="K1180" s="35"/>
      <c r="L1180" s="35"/>
      <c r="M1180" s="36"/>
      <c r="N1180" s="197"/>
      <c r="O1180" s="198"/>
      <c r="P1180" s="70"/>
      <c r="Q1180" s="70"/>
      <c r="R1180" s="70"/>
      <c r="S1180" s="70"/>
      <c r="T1180" s="70"/>
      <c r="U1180" s="70"/>
      <c r="V1180" s="70"/>
      <c r="W1180" s="70"/>
      <c r="X1180" s="70"/>
      <c r="Y1180" s="71"/>
      <c r="Z1180" s="33"/>
      <c r="AA1180" s="33"/>
      <c r="AB1180" s="33"/>
      <c r="AC1180" s="33"/>
      <c r="AD1180" s="33"/>
      <c r="AE1180" s="33"/>
      <c r="AT1180" s="14" t="s">
        <v>149</v>
      </c>
      <c r="AU1180" s="14" t="s">
        <v>79</v>
      </c>
    </row>
    <row r="1181" spans="1:65" s="2" customFormat="1" ht="24.2" customHeight="1">
      <c r="A1181" s="33"/>
      <c r="B1181" s="34"/>
      <c r="C1181" s="180" t="s">
        <v>2241</v>
      </c>
      <c r="D1181" s="180" t="s">
        <v>140</v>
      </c>
      <c r="E1181" s="181" t="s">
        <v>2242</v>
      </c>
      <c r="F1181" s="182" t="s">
        <v>2243</v>
      </c>
      <c r="G1181" s="183" t="s">
        <v>143</v>
      </c>
      <c r="H1181" s="184">
        <v>1</v>
      </c>
      <c r="I1181" s="185"/>
      <c r="J1181" s="186"/>
      <c r="K1181" s="187">
        <f>ROUND(P1181*H1181,2)</f>
        <v>0</v>
      </c>
      <c r="L1181" s="182" t="s">
        <v>144</v>
      </c>
      <c r="M1181" s="188"/>
      <c r="N1181" s="189" t="s">
        <v>1</v>
      </c>
      <c r="O1181" s="190" t="s">
        <v>42</v>
      </c>
      <c r="P1181" s="191">
        <f>I1181+J1181</f>
        <v>0</v>
      </c>
      <c r="Q1181" s="191">
        <f>ROUND(I1181*H1181,2)</f>
        <v>0</v>
      </c>
      <c r="R1181" s="191">
        <f>ROUND(J1181*H1181,2)</f>
        <v>0</v>
      </c>
      <c r="S1181" s="70"/>
      <c r="T1181" s="192">
        <f>S1181*H1181</f>
        <v>0</v>
      </c>
      <c r="U1181" s="192">
        <v>0</v>
      </c>
      <c r="V1181" s="192">
        <f>U1181*H1181</f>
        <v>0</v>
      </c>
      <c r="W1181" s="192">
        <v>0</v>
      </c>
      <c r="X1181" s="192">
        <f>W1181*H1181</f>
        <v>0</v>
      </c>
      <c r="Y1181" s="193" t="s">
        <v>1</v>
      </c>
      <c r="Z1181" s="33"/>
      <c r="AA1181" s="33"/>
      <c r="AB1181" s="33"/>
      <c r="AC1181" s="33"/>
      <c r="AD1181" s="33"/>
      <c r="AE1181" s="33"/>
      <c r="AR1181" s="194" t="s">
        <v>152</v>
      </c>
      <c r="AT1181" s="194" t="s">
        <v>140</v>
      </c>
      <c r="AU1181" s="194" t="s">
        <v>79</v>
      </c>
      <c r="AY1181" s="14" t="s">
        <v>146</v>
      </c>
      <c r="BE1181" s="114">
        <f>IF(O1181="základní",K1181,0)</f>
        <v>0</v>
      </c>
      <c r="BF1181" s="114">
        <f>IF(O1181="snížená",K1181,0)</f>
        <v>0</v>
      </c>
      <c r="BG1181" s="114">
        <f>IF(O1181="zákl. přenesená",K1181,0)</f>
        <v>0</v>
      </c>
      <c r="BH1181" s="114">
        <f>IF(O1181="sníž. přenesená",K1181,0)</f>
        <v>0</v>
      </c>
      <c r="BI1181" s="114">
        <f>IF(O1181="nulová",K1181,0)</f>
        <v>0</v>
      </c>
      <c r="BJ1181" s="14" t="s">
        <v>87</v>
      </c>
      <c r="BK1181" s="114">
        <f>ROUND(P1181*H1181,2)</f>
        <v>0</v>
      </c>
      <c r="BL1181" s="14" t="s">
        <v>152</v>
      </c>
      <c r="BM1181" s="194" t="s">
        <v>2244</v>
      </c>
    </row>
    <row r="1182" spans="1:65" s="2" customFormat="1" ht="11.25">
      <c r="A1182" s="33"/>
      <c r="B1182" s="34"/>
      <c r="C1182" s="35"/>
      <c r="D1182" s="195" t="s">
        <v>149</v>
      </c>
      <c r="E1182" s="35"/>
      <c r="F1182" s="196" t="s">
        <v>2243</v>
      </c>
      <c r="G1182" s="35"/>
      <c r="H1182" s="35"/>
      <c r="I1182" s="166"/>
      <c r="J1182" s="166"/>
      <c r="K1182" s="35"/>
      <c r="L1182" s="35"/>
      <c r="M1182" s="36"/>
      <c r="N1182" s="197"/>
      <c r="O1182" s="198"/>
      <c r="P1182" s="70"/>
      <c r="Q1182" s="70"/>
      <c r="R1182" s="70"/>
      <c r="S1182" s="70"/>
      <c r="T1182" s="70"/>
      <c r="U1182" s="70"/>
      <c r="V1182" s="70"/>
      <c r="W1182" s="70"/>
      <c r="X1182" s="70"/>
      <c r="Y1182" s="71"/>
      <c r="Z1182" s="33"/>
      <c r="AA1182" s="33"/>
      <c r="AB1182" s="33"/>
      <c r="AC1182" s="33"/>
      <c r="AD1182" s="33"/>
      <c r="AE1182" s="33"/>
      <c r="AT1182" s="14" t="s">
        <v>149</v>
      </c>
      <c r="AU1182" s="14" t="s">
        <v>79</v>
      </c>
    </row>
    <row r="1183" spans="1:65" s="2" customFormat="1" ht="24.2" customHeight="1">
      <c r="A1183" s="33"/>
      <c r="B1183" s="34"/>
      <c r="C1183" s="180" t="s">
        <v>2245</v>
      </c>
      <c r="D1183" s="180" t="s">
        <v>140</v>
      </c>
      <c r="E1183" s="181" t="s">
        <v>2246</v>
      </c>
      <c r="F1183" s="182" t="s">
        <v>2247</v>
      </c>
      <c r="G1183" s="183" t="s">
        <v>143</v>
      </c>
      <c r="H1183" s="184">
        <v>1</v>
      </c>
      <c r="I1183" s="185"/>
      <c r="J1183" s="186"/>
      <c r="K1183" s="187">
        <f>ROUND(P1183*H1183,2)</f>
        <v>0</v>
      </c>
      <c r="L1183" s="182" t="s">
        <v>144</v>
      </c>
      <c r="M1183" s="188"/>
      <c r="N1183" s="189" t="s">
        <v>1</v>
      </c>
      <c r="O1183" s="190" t="s">
        <v>42</v>
      </c>
      <c r="P1183" s="191">
        <f>I1183+J1183</f>
        <v>0</v>
      </c>
      <c r="Q1183" s="191">
        <f>ROUND(I1183*H1183,2)</f>
        <v>0</v>
      </c>
      <c r="R1183" s="191">
        <f>ROUND(J1183*H1183,2)</f>
        <v>0</v>
      </c>
      <c r="S1183" s="70"/>
      <c r="T1183" s="192">
        <f>S1183*H1183</f>
        <v>0</v>
      </c>
      <c r="U1183" s="192">
        <v>0</v>
      </c>
      <c r="V1183" s="192">
        <f>U1183*H1183</f>
        <v>0</v>
      </c>
      <c r="W1183" s="192">
        <v>0</v>
      </c>
      <c r="X1183" s="192">
        <f>W1183*H1183</f>
        <v>0</v>
      </c>
      <c r="Y1183" s="193" t="s">
        <v>1</v>
      </c>
      <c r="Z1183" s="33"/>
      <c r="AA1183" s="33"/>
      <c r="AB1183" s="33"/>
      <c r="AC1183" s="33"/>
      <c r="AD1183" s="33"/>
      <c r="AE1183" s="33"/>
      <c r="AR1183" s="194" t="s">
        <v>152</v>
      </c>
      <c r="AT1183" s="194" t="s">
        <v>140</v>
      </c>
      <c r="AU1183" s="194" t="s">
        <v>79</v>
      </c>
      <c r="AY1183" s="14" t="s">
        <v>146</v>
      </c>
      <c r="BE1183" s="114">
        <f>IF(O1183="základní",K1183,0)</f>
        <v>0</v>
      </c>
      <c r="BF1183" s="114">
        <f>IF(O1183="snížená",K1183,0)</f>
        <v>0</v>
      </c>
      <c r="BG1183" s="114">
        <f>IF(O1183="zákl. přenesená",K1183,0)</f>
        <v>0</v>
      </c>
      <c r="BH1183" s="114">
        <f>IF(O1183="sníž. přenesená",K1183,0)</f>
        <v>0</v>
      </c>
      <c r="BI1183" s="114">
        <f>IF(O1183="nulová",K1183,0)</f>
        <v>0</v>
      </c>
      <c r="BJ1183" s="14" t="s">
        <v>87</v>
      </c>
      <c r="BK1183" s="114">
        <f>ROUND(P1183*H1183,2)</f>
        <v>0</v>
      </c>
      <c r="BL1183" s="14" t="s">
        <v>152</v>
      </c>
      <c r="BM1183" s="194" t="s">
        <v>2248</v>
      </c>
    </row>
    <row r="1184" spans="1:65" s="2" customFormat="1" ht="11.25">
      <c r="A1184" s="33"/>
      <c r="B1184" s="34"/>
      <c r="C1184" s="35"/>
      <c r="D1184" s="195" t="s">
        <v>149</v>
      </c>
      <c r="E1184" s="35"/>
      <c r="F1184" s="196" t="s">
        <v>2247</v>
      </c>
      <c r="G1184" s="35"/>
      <c r="H1184" s="35"/>
      <c r="I1184" s="166"/>
      <c r="J1184" s="166"/>
      <c r="K1184" s="35"/>
      <c r="L1184" s="35"/>
      <c r="M1184" s="36"/>
      <c r="N1184" s="197"/>
      <c r="O1184" s="198"/>
      <c r="P1184" s="70"/>
      <c r="Q1184" s="70"/>
      <c r="R1184" s="70"/>
      <c r="S1184" s="70"/>
      <c r="T1184" s="70"/>
      <c r="U1184" s="70"/>
      <c r="V1184" s="70"/>
      <c r="W1184" s="70"/>
      <c r="X1184" s="70"/>
      <c r="Y1184" s="71"/>
      <c r="Z1184" s="33"/>
      <c r="AA1184" s="33"/>
      <c r="AB1184" s="33"/>
      <c r="AC1184" s="33"/>
      <c r="AD1184" s="33"/>
      <c r="AE1184" s="33"/>
      <c r="AT1184" s="14" t="s">
        <v>149</v>
      </c>
      <c r="AU1184" s="14" t="s">
        <v>79</v>
      </c>
    </row>
    <row r="1185" spans="1:65" s="2" customFormat="1" ht="24.2" customHeight="1">
      <c r="A1185" s="33"/>
      <c r="B1185" s="34"/>
      <c r="C1185" s="180" t="s">
        <v>2249</v>
      </c>
      <c r="D1185" s="180" t="s">
        <v>140</v>
      </c>
      <c r="E1185" s="181" t="s">
        <v>2250</v>
      </c>
      <c r="F1185" s="182" t="s">
        <v>2251</v>
      </c>
      <c r="G1185" s="183" t="s">
        <v>143</v>
      </c>
      <c r="H1185" s="184">
        <v>1</v>
      </c>
      <c r="I1185" s="185"/>
      <c r="J1185" s="186"/>
      <c r="K1185" s="187">
        <f>ROUND(P1185*H1185,2)</f>
        <v>0</v>
      </c>
      <c r="L1185" s="182" t="s">
        <v>144</v>
      </c>
      <c r="M1185" s="188"/>
      <c r="N1185" s="189" t="s">
        <v>1</v>
      </c>
      <c r="O1185" s="190" t="s">
        <v>42</v>
      </c>
      <c r="P1185" s="191">
        <f>I1185+J1185</f>
        <v>0</v>
      </c>
      <c r="Q1185" s="191">
        <f>ROUND(I1185*H1185,2)</f>
        <v>0</v>
      </c>
      <c r="R1185" s="191">
        <f>ROUND(J1185*H1185,2)</f>
        <v>0</v>
      </c>
      <c r="S1185" s="70"/>
      <c r="T1185" s="192">
        <f>S1185*H1185</f>
        <v>0</v>
      </c>
      <c r="U1185" s="192">
        <v>0</v>
      </c>
      <c r="V1185" s="192">
        <f>U1185*H1185</f>
        <v>0</v>
      </c>
      <c r="W1185" s="192">
        <v>0</v>
      </c>
      <c r="X1185" s="192">
        <f>W1185*H1185</f>
        <v>0</v>
      </c>
      <c r="Y1185" s="193" t="s">
        <v>1</v>
      </c>
      <c r="Z1185" s="33"/>
      <c r="AA1185" s="33"/>
      <c r="AB1185" s="33"/>
      <c r="AC1185" s="33"/>
      <c r="AD1185" s="33"/>
      <c r="AE1185" s="33"/>
      <c r="AR1185" s="194" t="s">
        <v>152</v>
      </c>
      <c r="AT1185" s="194" t="s">
        <v>140</v>
      </c>
      <c r="AU1185" s="194" t="s">
        <v>79</v>
      </c>
      <c r="AY1185" s="14" t="s">
        <v>146</v>
      </c>
      <c r="BE1185" s="114">
        <f>IF(O1185="základní",K1185,0)</f>
        <v>0</v>
      </c>
      <c r="BF1185" s="114">
        <f>IF(O1185="snížená",K1185,0)</f>
        <v>0</v>
      </c>
      <c r="BG1185" s="114">
        <f>IF(O1185="zákl. přenesená",K1185,0)</f>
        <v>0</v>
      </c>
      <c r="BH1185" s="114">
        <f>IF(O1185="sníž. přenesená",K1185,0)</f>
        <v>0</v>
      </c>
      <c r="BI1185" s="114">
        <f>IF(O1185="nulová",K1185,0)</f>
        <v>0</v>
      </c>
      <c r="BJ1185" s="14" t="s">
        <v>87</v>
      </c>
      <c r="BK1185" s="114">
        <f>ROUND(P1185*H1185,2)</f>
        <v>0</v>
      </c>
      <c r="BL1185" s="14" t="s">
        <v>152</v>
      </c>
      <c r="BM1185" s="194" t="s">
        <v>2252</v>
      </c>
    </row>
    <row r="1186" spans="1:65" s="2" customFormat="1" ht="11.25">
      <c r="A1186" s="33"/>
      <c r="B1186" s="34"/>
      <c r="C1186" s="35"/>
      <c r="D1186" s="195" t="s">
        <v>149</v>
      </c>
      <c r="E1186" s="35"/>
      <c r="F1186" s="196" t="s">
        <v>2251</v>
      </c>
      <c r="G1186" s="35"/>
      <c r="H1186" s="35"/>
      <c r="I1186" s="166"/>
      <c r="J1186" s="166"/>
      <c r="K1186" s="35"/>
      <c r="L1186" s="35"/>
      <c r="M1186" s="36"/>
      <c r="N1186" s="197"/>
      <c r="O1186" s="198"/>
      <c r="P1186" s="70"/>
      <c r="Q1186" s="70"/>
      <c r="R1186" s="70"/>
      <c r="S1186" s="70"/>
      <c r="T1186" s="70"/>
      <c r="U1186" s="70"/>
      <c r="V1186" s="70"/>
      <c r="W1186" s="70"/>
      <c r="X1186" s="70"/>
      <c r="Y1186" s="71"/>
      <c r="Z1186" s="33"/>
      <c r="AA1186" s="33"/>
      <c r="AB1186" s="33"/>
      <c r="AC1186" s="33"/>
      <c r="AD1186" s="33"/>
      <c r="AE1186" s="33"/>
      <c r="AT1186" s="14" t="s">
        <v>149</v>
      </c>
      <c r="AU1186" s="14" t="s">
        <v>79</v>
      </c>
    </row>
    <row r="1187" spans="1:65" s="2" customFormat="1" ht="24.2" customHeight="1">
      <c r="A1187" s="33"/>
      <c r="B1187" s="34"/>
      <c r="C1187" s="180" t="s">
        <v>2253</v>
      </c>
      <c r="D1187" s="180" t="s">
        <v>140</v>
      </c>
      <c r="E1187" s="181" t="s">
        <v>2254</v>
      </c>
      <c r="F1187" s="182" t="s">
        <v>2255</v>
      </c>
      <c r="G1187" s="183" t="s">
        <v>143</v>
      </c>
      <c r="H1187" s="184">
        <v>1</v>
      </c>
      <c r="I1187" s="185"/>
      <c r="J1187" s="186"/>
      <c r="K1187" s="187">
        <f>ROUND(P1187*H1187,2)</f>
        <v>0</v>
      </c>
      <c r="L1187" s="182" t="s">
        <v>144</v>
      </c>
      <c r="M1187" s="188"/>
      <c r="N1187" s="189" t="s">
        <v>1</v>
      </c>
      <c r="O1187" s="190" t="s">
        <v>42</v>
      </c>
      <c r="P1187" s="191">
        <f>I1187+J1187</f>
        <v>0</v>
      </c>
      <c r="Q1187" s="191">
        <f>ROUND(I1187*H1187,2)</f>
        <v>0</v>
      </c>
      <c r="R1187" s="191">
        <f>ROUND(J1187*H1187,2)</f>
        <v>0</v>
      </c>
      <c r="S1187" s="70"/>
      <c r="T1187" s="192">
        <f>S1187*H1187</f>
        <v>0</v>
      </c>
      <c r="U1187" s="192">
        <v>0</v>
      </c>
      <c r="V1187" s="192">
        <f>U1187*H1187</f>
        <v>0</v>
      </c>
      <c r="W1187" s="192">
        <v>0</v>
      </c>
      <c r="X1187" s="192">
        <f>W1187*H1187</f>
        <v>0</v>
      </c>
      <c r="Y1187" s="193" t="s">
        <v>1</v>
      </c>
      <c r="Z1187" s="33"/>
      <c r="AA1187" s="33"/>
      <c r="AB1187" s="33"/>
      <c r="AC1187" s="33"/>
      <c r="AD1187" s="33"/>
      <c r="AE1187" s="33"/>
      <c r="AR1187" s="194" t="s">
        <v>152</v>
      </c>
      <c r="AT1187" s="194" t="s">
        <v>140</v>
      </c>
      <c r="AU1187" s="194" t="s">
        <v>79</v>
      </c>
      <c r="AY1187" s="14" t="s">
        <v>146</v>
      </c>
      <c r="BE1187" s="114">
        <f>IF(O1187="základní",K1187,0)</f>
        <v>0</v>
      </c>
      <c r="BF1187" s="114">
        <f>IF(O1187="snížená",K1187,0)</f>
        <v>0</v>
      </c>
      <c r="BG1187" s="114">
        <f>IF(O1187="zákl. přenesená",K1187,0)</f>
        <v>0</v>
      </c>
      <c r="BH1187" s="114">
        <f>IF(O1187="sníž. přenesená",K1187,0)</f>
        <v>0</v>
      </c>
      <c r="BI1187" s="114">
        <f>IF(O1187="nulová",K1187,0)</f>
        <v>0</v>
      </c>
      <c r="BJ1187" s="14" t="s">
        <v>87</v>
      </c>
      <c r="BK1187" s="114">
        <f>ROUND(P1187*H1187,2)</f>
        <v>0</v>
      </c>
      <c r="BL1187" s="14" t="s">
        <v>152</v>
      </c>
      <c r="BM1187" s="194" t="s">
        <v>2256</v>
      </c>
    </row>
    <row r="1188" spans="1:65" s="2" customFormat="1" ht="11.25">
      <c r="A1188" s="33"/>
      <c r="B1188" s="34"/>
      <c r="C1188" s="35"/>
      <c r="D1188" s="195" t="s">
        <v>149</v>
      </c>
      <c r="E1188" s="35"/>
      <c r="F1188" s="196" t="s">
        <v>2255</v>
      </c>
      <c r="G1188" s="35"/>
      <c r="H1188" s="35"/>
      <c r="I1188" s="166"/>
      <c r="J1188" s="166"/>
      <c r="K1188" s="35"/>
      <c r="L1188" s="35"/>
      <c r="M1188" s="36"/>
      <c r="N1188" s="197"/>
      <c r="O1188" s="198"/>
      <c r="P1188" s="70"/>
      <c r="Q1188" s="70"/>
      <c r="R1188" s="70"/>
      <c r="S1188" s="70"/>
      <c r="T1188" s="70"/>
      <c r="U1188" s="70"/>
      <c r="V1188" s="70"/>
      <c r="W1188" s="70"/>
      <c r="X1188" s="70"/>
      <c r="Y1188" s="71"/>
      <c r="Z1188" s="33"/>
      <c r="AA1188" s="33"/>
      <c r="AB1188" s="33"/>
      <c r="AC1188" s="33"/>
      <c r="AD1188" s="33"/>
      <c r="AE1188" s="33"/>
      <c r="AT1188" s="14" t="s">
        <v>149</v>
      </c>
      <c r="AU1188" s="14" t="s">
        <v>79</v>
      </c>
    </row>
    <row r="1189" spans="1:65" s="2" customFormat="1" ht="24.2" customHeight="1">
      <c r="A1189" s="33"/>
      <c r="B1189" s="34"/>
      <c r="C1189" s="180" t="s">
        <v>2257</v>
      </c>
      <c r="D1189" s="180" t="s">
        <v>140</v>
      </c>
      <c r="E1189" s="181" t="s">
        <v>2258</v>
      </c>
      <c r="F1189" s="182" t="s">
        <v>2259</v>
      </c>
      <c r="G1189" s="183" t="s">
        <v>143</v>
      </c>
      <c r="H1189" s="184">
        <v>1</v>
      </c>
      <c r="I1189" s="185"/>
      <c r="J1189" s="186"/>
      <c r="K1189" s="187">
        <f>ROUND(P1189*H1189,2)</f>
        <v>0</v>
      </c>
      <c r="L1189" s="182" t="s">
        <v>144</v>
      </c>
      <c r="M1189" s="188"/>
      <c r="N1189" s="189" t="s">
        <v>1</v>
      </c>
      <c r="O1189" s="190" t="s">
        <v>42</v>
      </c>
      <c r="P1189" s="191">
        <f>I1189+J1189</f>
        <v>0</v>
      </c>
      <c r="Q1189" s="191">
        <f>ROUND(I1189*H1189,2)</f>
        <v>0</v>
      </c>
      <c r="R1189" s="191">
        <f>ROUND(J1189*H1189,2)</f>
        <v>0</v>
      </c>
      <c r="S1189" s="70"/>
      <c r="T1189" s="192">
        <f>S1189*H1189</f>
        <v>0</v>
      </c>
      <c r="U1189" s="192">
        <v>0</v>
      </c>
      <c r="V1189" s="192">
        <f>U1189*H1189</f>
        <v>0</v>
      </c>
      <c r="W1189" s="192">
        <v>0</v>
      </c>
      <c r="X1189" s="192">
        <f>W1189*H1189</f>
        <v>0</v>
      </c>
      <c r="Y1189" s="193" t="s">
        <v>1</v>
      </c>
      <c r="Z1189" s="33"/>
      <c r="AA1189" s="33"/>
      <c r="AB1189" s="33"/>
      <c r="AC1189" s="33"/>
      <c r="AD1189" s="33"/>
      <c r="AE1189" s="33"/>
      <c r="AR1189" s="194" t="s">
        <v>152</v>
      </c>
      <c r="AT1189" s="194" t="s">
        <v>140</v>
      </c>
      <c r="AU1189" s="194" t="s">
        <v>79</v>
      </c>
      <c r="AY1189" s="14" t="s">
        <v>146</v>
      </c>
      <c r="BE1189" s="114">
        <f>IF(O1189="základní",K1189,0)</f>
        <v>0</v>
      </c>
      <c r="BF1189" s="114">
        <f>IF(O1189="snížená",K1189,0)</f>
        <v>0</v>
      </c>
      <c r="BG1189" s="114">
        <f>IF(O1189="zákl. přenesená",K1189,0)</f>
        <v>0</v>
      </c>
      <c r="BH1189" s="114">
        <f>IF(O1189="sníž. přenesená",K1189,0)</f>
        <v>0</v>
      </c>
      <c r="BI1189" s="114">
        <f>IF(O1189="nulová",K1189,0)</f>
        <v>0</v>
      </c>
      <c r="BJ1189" s="14" t="s">
        <v>87</v>
      </c>
      <c r="BK1189" s="114">
        <f>ROUND(P1189*H1189,2)</f>
        <v>0</v>
      </c>
      <c r="BL1189" s="14" t="s">
        <v>152</v>
      </c>
      <c r="BM1189" s="194" t="s">
        <v>2260</v>
      </c>
    </row>
    <row r="1190" spans="1:65" s="2" customFormat="1" ht="11.25">
      <c r="A1190" s="33"/>
      <c r="B1190" s="34"/>
      <c r="C1190" s="35"/>
      <c r="D1190" s="195" t="s">
        <v>149</v>
      </c>
      <c r="E1190" s="35"/>
      <c r="F1190" s="196" t="s">
        <v>2259</v>
      </c>
      <c r="G1190" s="35"/>
      <c r="H1190" s="35"/>
      <c r="I1190" s="166"/>
      <c r="J1190" s="166"/>
      <c r="K1190" s="35"/>
      <c r="L1190" s="35"/>
      <c r="M1190" s="36"/>
      <c r="N1190" s="197"/>
      <c r="O1190" s="198"/>
      <c r="P1190" s="70"/>
      <c r="Q1190" s="70"/>
      <c r="R1190" s="70"/>
      <c r="S1190" s="70"/>
      <c r="T1190" s="70"/>
      <c r="U1190" s="70"/>
      <c r="V1190" s="70"/>
      <c r="W1190" s="70"/>
      <c r="X1190" s="70"/>
      <c r="Y1190" s="71"/>
      <c r="Z1190" s="33"/>
      <c r="AA1190" s="33"/>
      <c r="AB1190" s="33"/>
      <c r="AC1190" s="33"/>
      <c r="AD1190" s="33"/>
      <c r="AE1190" s="33"/>
      <c r="AT1190" s="14" t="s">
        <v>149</v>
      </c>
      <c r="AU1190" s="14" t="s">
        <v>79</v>
      </c>
    </row>
    <row r="1191" spans="1:65" s="2" customFormat="1" ht="24.2" customHeight="1">
      <c r="A1191" s="33"/>
      <c r="B1191" s="34"/>
      <c r="C1191" s="180" t="s">
        <v>2261</v>
      </c>
      <c r="D1191" s="180" t="s">
        <v>140</v>
      </c>
      <c r="E1191" s="181" t="s">
        <v>2262</v>
      </c>
      <c r="F1191" s="182" t="s">
        <v>2263</v>
      </c>
      <c r="G1191" s="183" t="s">
        <v>143</v>
      </c>
      <c r="H1191" s="184">
        <v>1</v>
      </c>
      <c r="I1191" s="185"/>
      <c r="J1191" s="186"/>
      <c r="K1191" s="187">
        <f>ROUND(P1191*H1191,2)</f>
        <v>0</v>
      </c>
      <c r="L1191" s="182" t="s">
        <v>144</v>
      </c>
      <c r="M1191" s="188"/>
      <c r="N1191" s="189" t="s">
        <v>1</v>
      </c>
      <c r="O1191" s="190" t="s">
        <v>42</v>
      </c>
      <c r="P1191" s="191">
        <f>I1191+J1191</f>
        <v>0</v>
      </c>
      <c r="Q1191" s="191">
        <f>ROUND(I1191*H1191,2)</f>
        <v>0</v>
      </c>
      <c r="R1191" s="191">
        <f>ROUND(J1191*H1191,2)</f>
        <v>0</v>
      </c>
      <c r="S1191" s="70"/>
      <c r="T1191" s="192">
        <f>S1191*H1191</f>
        <v>0</v>
      </c>
      <c r="U1191" s="192">
        <v>0</v>
      </c>
      <c r="V1191" s="192">
        <f>U1191*H1191</f>
        <v>0</v>
      </c>
      <c r="W1191" s="192">
        <v>0</v>
      </c>
      <c r="X1191" s="192">
        <f>W1191*H1191</f>
        <v>0</v>
      </c>
      <c r="Y1191" s="193" t="s">
        <v>1</v>
      </c>
      <c r="Z1191" s="33"/>
      <c r="AA1191" s="33"/>
      <c r="AB1191" s="33"/>
      <c r="AC1191" s="33"/>
      <c r="AD1191" s="33"/>
      <c r="AE1191" s="33"/>
      <c r="AR1191" s="194" t="s">
        <v>152</v>
      </c>
      <c r="AT1191" s="194" t="s">
        <v>140</v>
      </c>
      <c r="AU1191" s="194" t="s">
        <v>79</v>
      </c>
      <c r="AY1191" s="14" t="s">
        <v>146</v>
      </c>
      <c r="BE1191" s="114">
        <f>IF(O1191="základní",K1191,0)</f>
        <v>0</v>
      </c>
      <c r="BF1191" s="114">
        <f>IF(O1191="snížená",K1191,0)</f>
        <v>0</v>
      </c>
      <c r="BG1191" s="114">
        <f>IF(O1191="zákl. přenesená",K1191,0)</f>
        <v>0</v>
      </c>
      <c r="BH1191" s="114">
        <f>IF(O1191="sníž. přenesená",K1191,0)</f>
        <v>0</v>
      </c>
      <c r="BI1191" s="114">
        <f>IF(O1191="nulová",K1191,0)</f>
        <v>0</v>
      </c>
      <c r="BJ1191" s="14" t="s">
        <v>87</v>
      </c>
      <c r="BK1191" s="114">
        <f>ROUND(P1191*H1191,2)</f>
        <v>0</v>
      </c>
      <c r="BL1191" s="14" t="s">
        <v>152</v>
      </c>
      <c r="BM1191" s="194" t="s">
        <v>2264</v>
      </c>
    </row>
    <row r="1192" spans="1:65" s="2" customFormat="1" ht="11.25">
      <c r="A1192" s="33"/>
      <c r="B1192" s="34"/>
      <c r="C1192" s="35"/>
      <c r="D1192" s="195" t="s">
        <v>149</v>
      </c>
      <c r="E1192" s="35"/>
      <c r="F1192" s="196" t="s">
        <v>2263</v>
      </c>
      <c r="G1192" s="35"/>
      <c r="H1192" s="35"/>
      <c r="I1192" s="166"/>
      <c r="J1192" s="166"/>
      <c r="K1192" s="35"/>
      <c r="L1192" s="35"/>
      <c r="M1192" s="36"/>
      <c r="N1192" s="197"/>
      <c r="O1192" s="198"/>
      <c r="P1192" s="70"/>
      <c r="Q1192" s="70"/>
      <c r="R1192" s="70"/>
      <c r="S1192" s="70"/>
      <c r="T1192" s="70"/>
      <c r="U1192" s="70"/>
      <c r="V1192" s="70"/>
      <c r="W1192" s="70"/>
      <c r="X1192" s="70"/>
      <c r="Y1192" s="71"/>
      <c r="Z1192" s="33"/>
      <c r="AA1192" s="33"/>
      <c r="AB1192" s="33"/>
      <c r="AC1192" s="33"/>
      <c r="AD1192" s="33"/>
      <c r="AE1192" s="33"/>
      <c r="AT1192" s="14" t="s">
        <v>149</v>
      </c>
      <c r="AU1192" s="14" t="s">
        <v>79</v>
      </c>
    </row>
    <row r="1193" spans="1:65" s="2" customFormat="1" ht="24.2" customHeight="1">
      <c r="A1193" s="33"/>
      <c r="B1193" s="34"/>
      <c r="C1193" s="180" t="s">
        <v>2265</v>
      </c>
      <c r="D1193" s="180" t="s">
        <v>140</v>
      </c>
      <c r="E1193" s="181" t="s">
        <v>2266</v>
      </c>
      <c r="F1193" s="182" t="s">
        <v>2267</v>
      </c>
      <c r="G1193" s="183" t="s">
        <v>143</v>
      </c>
      <c r="H1193" s="184">
        <v>1</v>
      </c>
      <c r="I1193" s="185"/>
      <c r="J1193" s="186"/>
      <c r="K1193" s="187">
        <f>ROUND(P1193*H1193,2)</f>
        <v>0</v>
      </c>
      <c r="L1193" s="182" t="s">
        <v>144</v>
      </c>
      <c r="M1193" s="188"/>
      <c r="N1193" s="189" t="s">
        <v>1</v>
      </c>
      <c r="O1193" s="190" t="s">
        <v>42</v>
      </c>
      <c r="P1193" s="191">
        <f>I1193+J1193</f>
        <v>0</v>
      </c>
      <c r="Q1193" s="191">
        <f>ROUND(I1193*H1193,2)</f>
        <v>0</v>
      </c>
      <c r="R1193" s="191">
        <f>ROUND(J1193*H1193,2)</f>
        <v>0</v>
      </c>
      <c r="S1193" s="70"/>
      <c r="T1193" s="192">
        <f>S1193*H1193</f>
        <v>0</v>
      </c>
      <c r="U1193" s="192">
        <v>0</v>
      </c>
      <c r="V1193" s="192">
        <f>U1193*H1193</f>
        <v>0</v>
      </c>
      <c r="W1193" s="192">
        <v>0</v>
      </c>
      <c r="X1193" s="192">
        <f>W1193*H1193</f>
        <v>0</v>
      </c>
      <c r="Y1193" s="193" t="s">
        <v>1</v>
      </c>
      <c r="Z1193" s="33"/>
      <c r="AA1193" s="33"/>
      <c r="AB1193" s="33"/>
      <c r="AC1193" s="33"/>
      <c r="AD1193" s="33"/>
      <c r="AE1193" s="33"/>
      <c r="AR1193" s="194" t="s">
        <v>152</v>
      </c>
      <c r="AT1193" s="194" t="s">
        <v>140</v>
      </c>
      <c r="AU1193" s="194" t="s">
        <v>79</v>
      </c>
      <c r="AY1193" s="14" t="s">
        <v>146</v>
      </c>
      <c r="BE1193" s="114">
        <f>IF(O1193="základní",K1193,0)</f>
        <v>0</v>
      </c>
      <c r="BF1193" s="114">
        <f>IF(O1193="snížená",K1193,0)</f>
        <v>0</v>
      </c>
      <c r="BG1193" s="114">
        <f>IF(O1193="zákl. přenesená",K1193,0)</f>
        <v>0</v>
      </c>
      <c r="BH1193" s="114">
        <f>IF(O1193="sníž. přenesená",K1193,0)</f>
        <v>0</v>
      </c>
      <c r="BI1193" s="114">
        <f>IF(O1193="nulová",K1193,0)</f>
        <v>0</v>
      </c>
      <c r="BJ1193" s="14" t="s">
        <v>87</v>
      </c>
      <c r="BK1193" s="114">
        <f>ROUND(P1193*H1193,2)</f>
        <v>0</v>
      </c>
      <c r="BL1193" s="14" t="s">
        <v>152</v>
      </c>
      <c r="BM1193" s="194" t="s">
        <v>2268</v>
      </c>
    </row>
    <row r="1194" spans="1:65" s="2" customFormat="1" ht="11.25">
      <c r="A1194" s="33"/>
      <c r="B1194" s="34"/>
      <c r="C1194" s="35"/>
      <c r="D1194" s="195" t="s">
        <v>149</v>
      </c>
      <c r="E1194" s="35"/>
      <c r="F1194" s="196" t="s">
        <v>2267</v>
      </c>
      <c r="G1194" s="35"/>
      <c r="H1194" s="35"/>
      <c r="I1194" s="166"/>
      <c r="J1194" s="166"/>
      <c r="K1194" s="35"/>
      <c r="L1194" s="35"/>
      <c r="M1194" s="36"/>
      <c r="N1194" s="197"/>
      <c r="O1194" s="198"/>
      <c r="P1194" s="70"/>
      <c r="Q1194" s="70"/>
      <c r="R1194" s="70"/>
      <c r="S1194" s="70"/>
      <c r="T1194" s="70"/>
      <c r="U1194" s="70"/>
      <c r="V1194" s="70"/>
      <c r="W1194" s="70"/>
      <c r="X1194" s="70"/>
      <c r="Y1194" s="71"/>
      <c r="Z1194" s="33"/>
      <c r="AA1194" s="33"/>
      <c r="AB1194" s="33"/>
      <c r="AC1194" s="33"/>
      <c r="AD1194" s="33"/>
      <c r="AE1194" s="33"/>
      <c r="AT1194" s="14" t="s">
        <v>149</v>
      </c>
      <c r="AU1194" s="14" t="s">
        <v>79</v>
      </c>
    </row>
    <row r="1195" spans="1:65" s="2" customFormat="1" ht="24.2" customHeight="1">
      <c r="A1195" s="33"/>
      <c r="B1195" s="34"/>
      <c r="C1195" s="180" t="s">
        <v>2269</v>
      </c>
      <c r="D1195" s="180" t="s">
        <v>140</v>
      </c>
      <c r="E1195" s="181" t="s">
        <v>2270</v>
      </c>
      <c r="F1195" s="182" t="s">
        <v>2271</v>
      </c>
      <c r="G1195" s="183" t="s">
        <v>143</v>
      </c>
      <c r="H1195" s="184">
        <v>1</v>
      </c>
      <c r="I1195" s="185"/>
      <c r="J1195" s="186"/>
      <c r="K1195" s="187">
        <f>ROUND(P1195*H1195,2)</f>
        <v>0</v>
      </c>
      <c r="L1195" s="182" t="s">
        <v>144</v>
      </c>
      <c r="M1195" s="188"/>
      <c r="N1195" s="189" t="s">
        <v>1</v>
      </c>
      <c r="O1195" s="190" t="s">
        <v>42</v>
      </c>
      <c r="P1195" s="191">
        <f>I1195+J1195</f>
        <v>0</v>
      </c>
      <c r="Q1195" s="191">
        <f>ROUND(I1195*H1195,2)</f>
        <v>0</v>
      </c>
      <c r="R1195" s="191">
        <f>ROUND(J1195*H1195,2)</f>
        <v>0</v>
      </c>
      <c r="S1195" s="70"/>
      <c r="T1195" s="192">
        <f>S1195*H1195</f>
        <v>0</v>
      </c>
      <c r="U1195" s="192">
        <v>0</v>
      </c>
      <c r="V1195" s="192">
        <f>U1195*H1195</f>
        <v>0</v>
      </c>
      <c r="W1195" s="192">
        <v>0</v>
      </c>
      <c r="X1195" s="192">
        <f>W1195*H1195</f>
        <v>0</v>
      </c>
      <c r="Y1195" s="193" t="s">
        <v>1</v>
      </c>
      <c r="Z1195" s="33"/>
      <c r="AA1195" s="33"/>
      <c r="AB1195" s="33"/>
      <c r="AC1195" s="33"/>
      <c r="AD1195" s="33"/>
      <c r="AE1195" s="33"/>
      <c r="AR1195" s="194" t="s">
        <v>152</v>
      </c>
      <c r="AT1195" s="194" t="s">
        <v>140</v>
      </c>
      <c r="AU1195" s="194" t="s">
        <v>79</v>
      </c>
      <c r="AY1195" s="14" t="s">
        <v>146</v>
      </c>
      <c r="BE1195" s="114">
        <f>IF(O1195="základní",K1195,0)</f>
        <v>0</v>
      </c>
      <c r="BF1195" s="114">
        <f>IF(O1195="snížená",K1195,0)</f>
        <v>0</v>
      </c>
      <c r="BG1195" s="114">
        <f>IF(O1195="zákl. přenesená",K1195,0)</f>
        <v>0</v>
      </c>
      <c r="BH1195" s="114">
        <f>IF(O1195="sníž. přenesená",K1195,0)</f>
        <v>0</v>
      </c>
      <c r="BI1195" s="114">
        <f>IF(O1195="nulová",K1195,0)</f>
        <v>0</v>
      </c>
      <c r="BJ1195" s="14" t="s">
        <v>87</v>
      </c>
      <c r="BK1195" s="114">
        <f>ROUND(P1195*H1195,2)</f>
        <v>0</v>
      </c>
      <c r="BL1195" s="14" t="s">
        <v>152</v>
      </c>
      <c r="BM1195" s="194" t="s">
        <v>2272</v>
      </c>
    </row>
    <row r="1196" spans="1:65" s="2" customFormat="1" ht="11.25">
      <c r="A1196" s="33"/>
      <c r="B1196" s="34"/>
      <c r="C1196" s="35"/>
      <c r="D1196" s="195" t="s">
        <v>149</v>
      </c>
      <c r="E1196" s="35"/>
      <c r="F1196" s="196" t="s">
        <v>2271</v>
      </c>
      <c r="G1196" s="35"/>
      <c r="H1196" s="35"/>
      <c r="I1196" s="166"/>
      <c r="J1196" s="166"/>
      <c r="K1196" s="35"/>
      <c r="L1196" s="35"/>
      <c r="M1196" s="36"/>
      <c r="N1196" s="197"/>
      <c r="O1196" s="198"/>
      <c r="P1196" s="70"/>
      <c r="Q1196" s="70"/>
      <c r="R1196" s="70"/>
      <c r="S1196" s="70"/>
      <c r="T1196" s="70"/>
      <c r="U1196" s="70"/>
      <c r="V1196" s="70"/>
      <c r="W1196" s="70"/>
      <c r="X1196" s="70"/>
      <c r="Y1196" s="71"/>
      <c r="Z1196" s="33"/>
      <c r="AA1196" s="33"/>
      <c r="AB1196" s="33"/>
      <c r="AC1196" s="33"/>
      <c r="AD1196" s="33"/>
      <c r="AE1196" s="33"/>
      <c r="AT1196" s="14" t="s">
        <v>149</v>
      </c>
      <c r="AU1196" s="14" t="s">
        <v>79</v>
      </c>
    </row>
    <row r="1197" spans="1:65" s="2" customFormat="1" ht="24.2" customHeight="1">
      <c r="A1197" s="33"/>
      <c r="B1197" s="34"/>
      <c r="C1197" s="180" t="s">
        <v>2273</v>
      </c>
      <c r="D1197" s="180" t="s">
        <v>140</v>
      </c>
      <c r="E1197" s="181" t="s">
        <v>2274</v>
      </c>
      <c r="F1197" s="182" t="s">
        <v>2275</v>
      </c>
      <c r="G1197" s="183" t="s">
        <v>143</v>
      </c>
      <c r="H1197" s="184">
        <v>1</v>
      </c>
      <c r="I1197" s="185"/>
      <c r="J1197" s="186"/>
      <c r="K1197" s="187">
        <f>ROUND(P1197*H1197,2)</f>
        <v>0</v>
      </c>
      <c r="L1197" s="182" t="s">
        <v>144</v>
      </c>
      <c r="M1197" s="188"/>
      <c r="N1197" s="189" t="s">
        <v>1</v>
      </c>
      <c r="O1197" s="190" t="s">
        <v>42</v>
      </c>
      <c r="P1197" s="191">
        <f>I1197+J1197</f>
        <v>0</v>
      </c>
      <c r="Q1197" s="191">
        <f>ROUND(I1197*H1197,2)</f>
        <v>0</v>
      </c>
      <c r="R1197" s="191">
        <f>ROUND(J1197*H1197,2)</f>
        <v>0</v>
      </c>
      <c r="S1197" s="70"/>
      <c r="T1197" s="192">
        <f>S1197*H1197</f>
        <v>0</v>
      </c>
      <c r="U1197" s="192">
        <v>0</v>
      </c>
      <c r="V1197" s="192">
        <f>U1197*H1197</f>
        <v>0</v>
      </c>
      <c r="W1197" s="192">
        <v>0</v>
      </c>
      <c r="X1197" s="192">
        <f>W1197*H1197</f>
        <v>0</v>
      </c>
      <c r="Y1197" s="193" t="s">
        <v>1</v>
      </c>
      <c r="Z1197" s="33"/>
      <c r="AA1197" s="33"/>
      <c r="AB1197" s="33"/>
      <c r="AC1197" s="33"/>
      <c r="AD1197" s="33"/>
      <c r="AE1197" s="33"/>
      <c r="AR1197" s="194" t="s">
        <v>152</v>
      </c>
      <c r="AT1197" s="194" t="s">
        <v>140</v>
      </c>
      <c r="AU1197" s="194" t="s">
        <v>79</v>
      </c>
      <c r="AY1197" s="14" t="s">
        <v>146</v>
      </c>
      <c r="BE1197" s="114">
        <f>IF(O1197="základní",K1197,0)</f>
        <v>0</v>
      </c>
      <c r="BF1197" s="114">
        <f>IF(O1197="snížená",K1197,0)</f>
        <v>0</v>
      </c>
      <c r="BG1197" s="114">
        <f>IF(O1197="zákl. přenesená",K1197,0)</f>
        <v>0</v>
      </c>
      <c r="BH1197" s="114">
        <f>IF(O1197="sníž. přenesená",K1197,0)</f>
        <v>0</v>
      </c>
      <c r="BI1197" s="114">
        <f>IF(O1197="nulová",K1197,0)</f>
        <v>0</v>
      </c>
      <c r="BJ1197" s="14" t="s">
        <v>87</v>
      </c>
      <c r="BK1197" s="114">
        <f>ROUND(P1197*H1197,2)</f>
        <v>0</v>
      </c>
      <c r="BL1197" s="14" t="s">
        <v>152</v>
      </c>
      <c r="BM1197" s="194" t="s">
        <v>2276</v>
      </c>
    </row>
    <row r="1198" spans="1:65" s="2" customFormat="1" ht="11.25">
      <c r="A1198" s="33"/>
      <c r="B1198" s="34"/>
      <c r="C1198" s="35"/>
      <c r="D1198" s="195" t="s">
        <v>149</v>
      </c>
      <c r="E1198" s="35"/>
      <c r="F1198" s="196" t="s">
        <v>2275</v>
      </c>
      <c r="G1198" s="35"/>
      <c r="H1198" s="35"/>
      <c r="I1198" s="166"/>
      <c r="J1198" s="166"/>
      <c r="K1198" s="35"/>
      <c r="L1198" s="35"/>
      <c r="M1198" s="36"/>
      <c r="N1198" s="197"/>
      <c r="O1198" s="198"/>
      <c r="P1198" s="70"/>
      <c r="Q1198" s="70"/>
      <c r="R1198" s="70"/>
      <c r="S1198" s="70"/>
      <c r="T1198" s="70"/>
      <c r="U1198" s="70"/>
      <c r="V1198" s="70"/>
      <c r="W1198" s="70"/>
      <c r="X1198" s="70"/>
      <c r="Y1198" s="71"/>
      <c r="Z1198" s="33"/>
      <c r="AA1198" s="33"/>
      <c r="AB1198" s="33"/>
      <c r="AC1198" s="33"/>
      <c r="AD1198" s="33"/>
      <c r="AE1198" s="33"/>
      <c r="AT1198" s="14" t="s">
        <v>149</v>
      </c>
      <c r="AU1198" s="14" t="s">
        <v>79</v>
      </c>
    </row>
    <row r="1199" spans="1:65" s="2" customFormat="1" ht="24.2" customHeight="1">
      <c r="A1199" s="33"/>
      <c r="B1199" s="34"/>
      <c r="C1199" s="180" t="s">
        <v>2277</v>
      </c>
      <c r="D1199" s="180" t="s">
        <v>140</v>
      </c>
      <c r="E1199" s="181" t="s">
        <v>2278</v>
      </c>
      <c r="F1199" s="182" t="s">
        <v>2279</v>
      </c>
      <c r="G1199" s="183" t="s">
        <v>143</v>
      </c>
      <c r="H1199" s="184">
        <v>1</v>
      </c>
      <c r="I1199" s="185"/>
      <c r="J1199" s="186"/>
      <c r="K1199" s="187">
        <f>ROUND(P1199*H1199,2)</f>
        <v>0</v>
      </c>
      <c r="L1199" s="182" t="s">
        <v>144</v>
      </c>
      <c r="M1199" s="188"/>
      <c r="N1199" s="189" t="s">
        <v>1</v>
      </c>
      <c r="O1199" s="190" t="s">
        <v>42</v>
      </c>
      <c r="P1199" s="191">
        <f>I1199+J1199</f>
        <v>0</v>
      </c>
      <c r="Q1199" s="191">
        <f>ROUND(I1199*H1199,2)</f>
        <v>0</v>
      </c>
      <c r="R1199" s="191">
        <f>ROUND(J1199*H1199,2)</f>
        <v>0</v>
      </c>
      <c r="S1199" s="70"/>
      <c r="T1199" s="192">
        <f>S1199*H1199</f>
        <v>0</v>
      </c>
      <c r="U1199" s="192">
        <v>0</v>
      </c>
      <c r="V1199" s="192">
        <f>U1199*H1199</f>
        <v>0</v>
      </c>
      <c r="W1199" s="192">
        <v>0</v>
      </c>
      <c r="X1199" s="192">
        <f>W1199*H1199</f>
        <v>0</v>
      </c>
      <c r="Y1199" s="193" t="s">
        <v>1</v>
      </c>
      <c r="Z1199" s="33"/>
      <c r="AA1199" s="33"/>
      <c r="AB1199" s="33"/>
      <c r="AC1199" s="33"/>
      <c r="AD1199" s="33"/>
      <c r="AE1199" s="33"/>
      <c r="AR1199" s="194" t="s">
        <v>152</v>
      </c>
      <c r="AT1199" s="194" t="s">
        <v>140</v>
      </c>
      <c r="AU1199" s="194" t="s">
        <v>79</v>
      </c>
      <c r="AY1199" s="14" t="s">
        <v>146</v>
      </c>
      <c r="BE1199" s="114">
        <f>IF(O1199="základní",K1199,0)</f>
        <v>0</v>
      </c>
      <c r="BF1199" s="114">
        <f>IF(O1199="snížená",K1199,0)</f>
        <v>0</v>
      </c>
      <c r="BG1199" s="114">
        <f>IF(O1199="zákl. přenesená",K1199,0)</f>
        <v>0</v>
      </c>
      <c r="BH1199" s="114">
        <f>IF(O1199="sníž. přenesená",K1199,0)</f>
        <v>0</v>
      </c>
      <c r="BI1199" s="114">
        <f>IF(O1199="nulová",K1199,0)</f>
        <v>0</v>
      </c>
      <c r="BJ1199" s="14" t="s">
        <v>87</v>
      </c>
      <c r="BK1199" s="114">
        <f>ROUND(P1199*H1199,2)</f>
        <v>0</v>
      </c>
      <c r="BL1199" s="14" t="s">
        <v>152</v>
      </c>
      <c r="BM1199" s="194" t="s">
        <v>2280</v>
      </c>
    </row>
    <row r="1200" spans="1:65" s="2" customFormat="1" ht="11.25">
      <c r="A1200" s="33"/>
      <c r="B1200" s="34"/>
      <c r="C1200" s="35"/>
      <c r="D1200" s="195" t="s">
        <v>149</v>
      </c>
      <c r="E1200" s="35"/>
      <c r="F1200" s="196" t="s">
        <v>2279</v>
      </c>
      <c r="G1200" s="35"/>
      <c r="H1200" s="35"/>
      <c r="I1200" s="166"/>
      <c r="J1200" s="166"/>
      <c r="K1200" s="35"/>
      <c r="L1200" s="35"/>
      <c r="M1200" s="36"/>
      <c r="N1200" s="197"/>
      <c r="O1200" s="198"/>
      <c r="P1200" s="70"/>
      <c r="Q1200" s="70"/>
      <c r="R1200" s="70"/>
      <c r="S1200" s="70"/>
      <c r="T1200" s="70"/>
      <c r="U1200" s="70"/>
      <c r="V1200" s="70"/>
      <c r="W1200" s="70"/>
      <c r="X1200" s="70"/>
      <c r="Y1200" s="71"/>
      <c r="Z1200" s="33"/>
      <c r="AA1200" s="33"/>
      <c r="AB1200" s="33"/>
      <c r="AC1200" s="33"/>
      <c r="AD1200" s="33"/>
      <c r="AE1200" s="33"/>
      <c r="AT1200" s="14" t="s">
        <v>149</v>
      </c>
      <c r="AU1200" s="14" t="s">
        <v>79</v>
      </c>
    </row>
    <row r="1201" spans="1:65" s="2" customFormat="1" ht="24.2" customHeight="1">
      <c r="A1201" s="33"/>
      <c r="B1201" s="34"/>
      <c r="C1201" s="180" t="s">
        <v>2281</v>
      </c>
      <c r="D1201" s="180" t="s">
        <v>140</v>
      </c>
      <c r="E1201" s="181" t="s">
        <v>2282</v>
      </c>
      <c r="F1201" s="182" t="s">
        <v>2283</v>
      </c>
      <c r="G1201" s="183" t="s">
        <v>143</v>
      </c>
      <c r="H1201" s="184">
        <v>1</v>
      </c>
      <c r="I1201" s="185"/>
      <c r="J1201" s="186"/>
      <c r="K1201" s="187">
        <f>ROUND(P1201*H1201,2)</f>
        <v>0</v>
      </c>
      <c r="L1201" s="182" t="s">
        <v>144</v>
      </c>
      <c r="M1201" s="188"/>
      <c r="N1201" s="189" t="s">
        <v>1</v>
      </c>
      <c r="O1201" s="190" t="s">
        <v>42</v>
      </c>
      <c r="P1201" s="191">
        <f>I1201+J1201</f>
        <v>0</v>
      </c>
      <c r="Q1201" s="191">
        <f>ROUND(I1201*H1201,2)</f>
        <v>0</v>
      </c>
      <c r="R1201" s="191">
        <f>ROUND(J1201*H1201,2)</f>
        <v>0</v>
      </c>
      <c r="S1201" s="70"/>
      <c r="T1201" s="192">
        <f>S1201*H1201</f>
        <v>0</v>
      </c>
      <c r="U1201" s="192">
        <v>0</v>
      </c>
      <c r="V1201" s="192">
        <f>U1201*H1201</f>
        <v>0</v>
      </c>
      <c r="W1201" s="192">
        <v>0</v>
      </c>
      <c r="X1201" s="192">
        <f>W1201*H1201</f>
        <v>0</v>
      </c>
      <c r="Y1201" s="193" t="s">
        <v>1</v>
      </c>
      <c r="Z1201" s="33"/>
      <c r="AA1201" s="33"/>
      <c r="AB1201" s="33"/>
      <c r="AC1201" s="33"/>
      <c r="AD1201" s="33"/>
      <c r="AE1201" s="33"/>
      <c r="AR1201" s="194" t="s">
        <v>152</v>
      </c>
      <c r="AT1201" s="194" t="s">
        <v>140</v>
      </c>
      <c r="AU1201" s="194" t="s">
        <v>79</v>
      </c>
      <c r="AY1201" s="14" t="s">
        <v>146</v>
      </c>
      <c r="BE1201" s="114">
        <f>IF(O1201="základní",K1201,0)</f>
        <v>0</v>
      </c>
      <c r="BF1201" s="114">
        <f>IF(O1201="snížená",K1201,0)</f>
        <v>0</v>
      </c>
      <c r="BG1201" s="114">
        <f>IF(O1201="zákl. přenesená",K1201,0)</f>
        <v>0</v>
      </c>
      <c r="BH1201" s="114">
        <f>IF(O1201="sníž. přenesená",K1201,0)</f>
        <v>0</v>
      </c>
      <c r="BI1201" s="114">
        <f>IF(O1201="nulová",K1201,0)</f>
        <v>0</v>
      </c>
      <c r="BJ1201" s="14" t="s">
        <v>87</v>
      </c>
      <c r="BK1201" s="114">
        <f>ROUND(P1201*H1201,2)</f>
        <v>0</v>
      </c>
      <c r="BL1201" s="14" t="s">
        <v>152</v>
      </c>
      <c r="BM1201" s="194" t="s">
        <v>2284</v>
      </c>
    </row>
    <row r="1202" spans="1:65" s="2" customFormat="1" ht="11.25">
      <c r="A1202" s="33"/>
      <c r="B1202" s="34"/>
      <c r="C1202" s="35"/>
      <c r="D1202" s="195" t="s">
        <v>149</v>
      </c>
      <c r="E1202" s="35"/>
      <c r="F1202" s="196" t="s">
        <v>2283</v>
      </c>
      <c r="G1202" s="35"/>
      <c r="H1202" s="35"/>
      <c r="I1202" s="166"/>
      <c r="J1202" s="166"/>
      <c r="K1202" s="35"/>
      <c r="L1202" s="35"/>
      <c r="M1202" s="36"/>
      <c r="N1202" s="197"/>
      <c r="O1202" s="198"/>
      <c r="P1202" s="70"/>
      <c r="Q1202" s="70"/>
      <c r="R1202" s="70"/>
      <c r="S1202" s="70"/>
      <c r="T1202" s="70"/>
      <c r="U1202" s="70"/>
      <c r="V1202" s="70"/>
      <c r="W1202" s="70"/>
      <c r="X1202" s="70"/>
      <c r="Y1202" s="71"/>
      <c r="Z1202" s="33"/>
      <c r="AA1202" s="33"/>
      <c r="AB1202" s="33"/>
      <c r="AC1202" s="33"/>
      <c r="AD1202" s="33"/>
      <c r="AE1202" s="33"/>
      <c r="AT1202" s="14" t="s">
        <v>149</v>
      </c>
      <c r="AU1202" s="14" t="s">
        <v>79</v>
      </c>
    </row>
    <row r="1203" spans="1:65" s="2" customFormat="1" ht="24.2" customHeight="1">
      <c r="A1203" s="33"/>
      <c r="B1203" s="34"/>
      <c r="C1203" s="180" t="s">
        <v>2285</v>
      </c>
      <c r="D1203" s="180" t="s">
        <v>140</v>
      </c>
      <c r="E1203" s="181" t="s">
        <v>2286</v>
      </c>
      <c r="F1203" s="182" t="s">
        <v>2287</v>
      </c>
      <c r="G1203" s="183" t="s">
        <v>143</v>
      </c>
      <c r="H1203" s="184">
        <v>1</v>
      </c>
      <c r="I1203" s="185"/>
      <c r="J1203" s="186"/>
      <c r="K1203" s="187">
        <f>ROUND(P1203*H1203,2)</f>
        <v>0</v>
      </c>
      <c r="L1203" s="182" t="s">
        <v>144</v>
      </c>
      <c r="M1203" s="188"/>
      <c r="N1203" s="189" t="s">
        <v>1</v>
      </c>
      <c r="O1203" s="190" t="s">
        <v>42</v>
      </c>
      <c r="P1203" s="191">
        <f>I1203+J1203</f>
        <v>0</v>
      </c>
      <c r="Q1203" s="191">
        <f>ROUND(I1203*H1203,2)</f>
        <v>0</v>
      </c>
      <c r="R1203" s="191">
        <f>ROUND(J1203*H1203,2)</f>
        <v>0</v>
      </c>
      <c r="S1203" s="70"/>
      <c r="T1203" s="192">
        <f>S1203*H1203</f>
        <v>0</v>
      </c>
      <c r="U1203" s="192">
        <v>0</v>
      </c>
      <c r="V1203" s="192">
        <f>U1203*H1203</f>
        <v>0</v>
      </c>
      <c r="W1203" s="192">
        <v>0</v>
      </c>
      <c r="X1203" s="192">
        <f>W1203*H1203</f>
        <v>0</v>
      </c>
      <c r="Y1203" s="193" t="s">
        <v>1</v>
      </c>
      <c r="Z1203" s="33"/>
      <c r="AA1203" s="33"/>
      <c r="AB1203" s="33"/>
      <c r="AC1203" s="33"/>
      <c r="AD1203" s="33"/>
      <c r="AE1203" s="33"/>
      <c r="AR1203" s="194" t="s">
        <v>152</v>
      </c>
      <c r="AT1203" s="194" t="s">
        <v>140</v>
      </c>
      <c r="AU1203" s="194" t="s">
        <v>79</v>
      </c>
      <c r="AY1203" s="14" t="s">
        <v>146</v>
      </c>
      <c r="BE1203" s="114">
        <f>IF(O1203="základní",K1203,0)</f>
        <v>0</v>
      </c>
      <c r="BF1203" s="114">
        <f>IF(O1203="snížená",K1203,0)</f>
        <v>0</v>
      </c>
      <c r="BG1203" s="114">
        <f>IF(O1203="zákl. přenesená",K1203,0)</f>
        <v>0</v>
      </c>
      <c r="BH1203" s="114">
        <f>IF(O1203="sníž. přenesená",K1203,0)</f>
        <v>0</v>
      </c>
      <c r="BI1203" s="114">
        <f>IF(O1203="nulová",K1203,0)</f>
        <v>0</v>
      </c>
      <c r="BJ1203" s="14" t="s">
        <v>87</v>
      </c>
      <c r="BK1203" s="114">
        <f>ROUND(P1203*H1203,2)</f>
        <v>0</v>
      </c>
      <c r="BL1203" s="14" t="s">
        <v>152</v>
      </c>
      <c r="BM1203" s="194" t="s">
        <v>2288</v>
      </c>
    </row>
    <row r="1204" spans="1:65" s="2" customFormat="1" ht="11.25">
      <c r="A1204" s="33"/>
      <c r="B1204" s="34"/>
      <c r="C1204" s="35"/>
      <c r="D1204" s="195" t="s">
        <v>149</v>
      </c>
      <c r="E1204" s="35"/>
      <c r="F1204" s="196" t="s">
        <v>2287</v>
      </c>
      <c r="G1204" s="35"/>
      <c r="H1204" s="35"/>
      <c r="I1204" s="166"/>
      <c r="J1204" s="166"/>
      <c r="K1204" s="35"/>
      <c r="L1204" s="35"/>
      <c r="M1204" s="36"/>
      <c r="N1204" s="197"/>
      <c r="O1204" s="198"/>
      <c r="P1204" s="70"/>
      <c r="Q1204" s="70"/>
      <c r="R1204" s="70"/>
      <c r="S1204" s="70"/>
      <c r="T1204" s="70"/>
      <c r="U1204" s="70"/>
      <c r="V1204" s="70"/>
      <c r="W1204" s="70"/>
      <c r="X1204" s="70"/>
      <c r="Y1204" s="71"/>
      <c r="Z1204" s="33"/>
      <c r="AA1204" s="33"/>
      <c r="AB1204" s="33"/>
      <c r="AC1204" s="33"/>
      <c r="AD1204" s="33"/>
      <c r="AE1204" s="33"/>
      <c r="AT1204" s="14" t="s">
        <v>149</v>
      </c>
      <c r="AU1204" s="14" t="s">
        <v>79</v>
      </c>
    </row>
    <row r="1205" spans="1:65" s="2" customFormat="1" ht="24.2" customHeight="1">
      <c r="A1205" s="33"/>
      <c r="B1205" s="34"/>
      <c r="C1205" s="180" t="s">
        <v>2289</v>
      </c>
      <c r="D1205" s="180" t="s">
        <v>140</v>
      </c>
      <c r="E1205" s="181" t="s">
        <v>2290</v>
      </c>
      <c r="F1205" s="182" t="s">
        <v>2291</v>
      </c>
      <c r="G1205" s="183" t="s">
        <v>143</v>
      </c>
      <c r="H1205" s="184">
        <v>1</v>
      </c>
      <c r="I1205" s="185"/>
      <c r="J1205" s="186"/>
      <c r="K1205" s="187">
        <f>ROUND(P1205*H1205,2)</f>
        <v>0</v>
      </c>
      <c r="L1205" s="182" t="s">
        <v>144</v>
      </c>
      <c r="M1205" s="188"/>
      <c r="N1205" s="189" t="s">
        <v>1</v>
      </c>
      <c r="O1205" s="190" t="s">
        <v>42</v>
      </c>
      <c r="P1205" s="191">
        <f>I1205+J1205</f>
        <v>0</v>
      </c>
      <c r="Q1205" s="191">
        <f>ROUND(I1205*H1205,2)</f>
        <v>0</v>
      </c>
      <c r="R1205" s="191">
        <f>ROUND(J1205*H1205,2)</f>
        <v>0</v>
      </c>
      <c r="S1205" s="70"/>
      <c r="T1205" s="192">
        <f>S1205*H1205</f>
        <v>0</v>
      </c>
      <c r="U1205" s="192">
        <v>0</v>
      </c>
      <c r="V1205" s="192">
        <f>U1205*H1205</f>
        <v>0</v>
      </c>
      <c r="W1205" s="192">
        <v>0</v>
      </c>
      <c r="X1205" s="192">
        <f>W1205*H1205</f>
        <v>0</v>
      </c>
      <c r="Y1205" s="193" t="s">
        <v>1</v>
      </c>
      <c r="Z1205" s="33"/>
      <c r="AA1205" s="33"/>
      <c r="AB1205" s="33"/>
      <c r="AC1205" s="33"/>
      <c r="AD1205" s="33"/>
      <c r="AE1205" s="33"/>
      <c r="AR1205" s="194" t="s">
        <v>152</v>
      </c>
      <c r="AT1205" s="194" t="s">
        <v>140</v>
      </c>
      <c r="AU1205" s="194" t="s">
        <v>79</v>
      </c>
      <c r="AY1205" s="14" t="s">
        <v>146</v>
      </c>
      <c r="BE1205" s="114">
        <f>IF(O1205="základní",K1205,0)</f>
        <v>0</v>
      </c>
      <c r="BF1205" s="114">
        <f>IF(O1205="snížená",K1205,0)</f>
        <v>0</v>
      </c>
      <c r="BG1205" s="114">
        <f>IF(O1205="zákl. přenesená",K1205,0)</f>
        <v>0</v>
      </c>
      <c r="BH1205" s="114">
        <f>IF(O1205="sníž. přenesená",K1205,0)</f>
        <v>0</v>
      </c>
      <c r="BI1205" s="114">
        <f>IF(O1205="nulová",K1205,0)</f>
        <v>0</v>
      </c>
      <c r="BJ1205" s="14" t="s">
        <v>87</v>
      </c>
      <c r="BK1205" s="114">
        <f>ROUND(P1205*H1205,2)</f>
        <v>0</v>
      </c>
      <c r="BL1205" s="14" t="s">
        <v>152</v>
      </c>
      <c r="BM1205" s="194" t="s">
        <v>2292</v>
      </c>
    </row>
    <row r="1206" spans="1:65" s="2" customFormat="1" ht="11.25">
      <c r="A1206" s="33"/>
      <c r="B1206" s="34"/>
      <c r="C1206" s="35"/>
      <c r="D1206" s="195" t="s">
        <v>149</v>
      </c>
      <c r="E1206" s="35"/>
      <c r="F1206" s="196" t="s">
        <v>2291</v>
      </c>
      <c r="G1206" s="35"/>
      <c r="H1206" s="35"/>
      <c r="I1206" s="166"/>
      <c r="J1206" s="166"/>
      <c r="K1206" s="35"/>
      <c r="L1206" s="35"/>
      <c r="M1206" s="36"/>
      <c r="N1206" s="197"/>
      <c r="O1206" s="198"/>
      <c r="P1206" s="70"/>
      <c r="Q1206" s="70"/>
      <c r="R1206" s="70"/>
      <c r="S1206" s="70"/>
      <c r="T1206" s="70"/>
      <c r="U1206" s="70"/>
      <c r="V1206" s="70"/>
      <c r="W1206" s="70"/>
      <c r="X1206" s="70"/>
      <c r="Y1206" s="71"/>
      <c r="Z1206" s="33"/>
      <c r="AA1206" s="33"/>
      <c r="AB1206" s="33"/>
      <c r="AC1206" s="33"/>
      <c r="AD1206" s="33"/>
      <c r="AE1206" s="33"/>
      <c r="AT1206" s="14" t="s">
        <v>149</v>
      </c>
      <c r="AU1206" s="14" t="s">
        <v>79</v>
      </c>
    </row>
    <row r="1207" spans="1:65" s="2" customFormat="1" ht="24.2" customHeight="1">
      <c r="A1207" s="33"/>
      <c r="B1207" s="34"/>
      <c r="C1207" s="180" t="s">
        <v>2293</v>
      </c>
      <c r="D1207" s="180" t="s">
        <v>140</v>
      </c>
      <c r="E1207" s="181" t="s">
        <v>2294</v>
      </c>
      <c r="F1207" s="182" t="s">
        <v>2295</v>
      </c>
      <c r="G1207" s="183" t="s">
        <v>143</v>
      </c>
      <c r="H1207" s="184">
        <v>1</v>
      </c>
      <c r="I1207" s="185"/>
      <c r="J1207" s="186"/>
      <c r="K1207" s="187">
        <f>ROUND(P1207*H1207,2)</f>
        <v>0</v>
      </c>
      <c r="L1207" s="182" t="s">
        <v>144</v>
      </c>
      <c r="M1207" s="188"/>
      <c r="N1207" s="189" t="s">
        <v>1</v>
      </c>
      <c r="O1207" s="190" t="s">
        <v>42</v>
      </c>
      <c r="P1207" s="191">
        <f>I1207+J1207</f>
        <v>0</v>
      </c>
      <c r="Q1207" s="191">
        <f>ROUND(I1207*H1207,2)</f>
        <v>0</v>
      </c>
      <c r="R1207" s="191">
        <f>ROUND(J1207*H1207,2)</f>
        <v>0</v>
      </c>
      <c r="S1207" s="70"/>
      <c r="T1207" s="192">
        <f>S1207*H1207</f>
        <v>0</v>
      </c>
      <c r="U1207" s="192">
        <v>0</v>
      </c>
      <c r="V1207" s="192">
        <f>U1207*H1207</f>
        <v>0</v>
      </c>
      <c r="W1207" s="192">
        <v>0</v>
      </c>
      <c r="X1207" s="192">
        <f>W1207*H1207</f>
        <v>0</v>
      </c>
      <c r="Y1207" s="193" t="s">
        <v>1</v>
      </c>
      <c r="Z1207" s="33"/>
      <c r="AA1207" s="33"/>
      <c r="AB1207" s="33"/>
      <c r="AC1207" s="33"/>
      <c r="AD1207" s="33"/>
      <c r="AE1207" s="33"/>
      <c r="AR1207" s="194" t="s">
        <v>152</v>
      </c>
      <c r="AT1207" s="194" t="s">
        <v>140</v>
      </c>
      <c r="AU1207" s="194" t="s">
        <v>79</v>
      </c>
      <c r="AY1207" s="14" t="s">
        <v>146</v>
      </c>
      <c r="BE1207" s="114">
        <f>IF(O1207="základní",K1207,0)</f>
        <v>0</v>
      </c>
      <c r="BF1207" s="114">
        <f>IF(O1207="snížená",K1207,0)</f>
        <v>0</v>
      </c>
      <c r="BG1207" s="114">
        <f>IF(O1207="zákl. přenesená",K1207,0)</f>
        <v>0</v>
      </c>
      <c r="BH1207" s="114">
        <f>IF(O1207="sníž. přenesená",K1207,0)</f>
        <v>0</v>
      </c>
      <c r="BI1207" s="114">
        <f>IF(O1207="nulová",K1207,0)</f>
        <v>0</v>
      </c>
      <c r="BJ1207" s="14" t="s">
        <v>87</v>
      </c>
      <c r="BK1207" s="114">
        <f>ROUND(P1207*H1207,2)</f>
        <v>0</v>
      </c>
      <c r="BL1207" s="14" t="s">
        <v>152</v>
      </c>
      <c r="BM1207" s="194" t="s">
        <v>2296</v>
      </c>
    </row>
    <row r="1208" spans="1:65" s="2" customFormat="1" ht="11.25">
      <c r="A1208" s="33"/>
      <c r="B1208" s="34"/>
      <c r="C1208" s="35"/>
      <c r="D1208" s="195" t="s">
        <v>149</v>
      </c>
      <c r="E1208" s="35"/>
      <c r="F1208" s="196" t="s">
        <v>2295</v>
      </c>
      <c r="G1208" s="35"/>
      <c r="H1208" s="35"/>
      <c r="I1208" s="166"/>
      <c r="J1208" s="166"/>
      <c r="K1208" s="35"/>
      <c r="L1208" s="35"/>
      <c r="M1208" s="36"/>
      <c r="N1208" s="197"/>
      <c r="O1208" s="198"/>
      <c r="P1208" s="70"/>
      <c r="Q1208" s="70"/>
      <c r="R1208" s="70"/>
      <c r="S1208" s="70"/>
      <c r="T1208" s="70"/>
      <c r="U1208" s="70"/>
      <c r="V1208" s="70"/>
      <c r="W1208" s="70"/>
      <c r="X1208" s="70"/>
      <c r="Y1208" s="71"/>
      <c r="Z1208" s="33"/>
      <c r="AA1208" s="33"/>
      <c r="AB1208" s="33"/>
      <c r="AC1208" s="33"/>
      <c r="AD1208" s="33"/>
      <c r="AE1208" s="33"/>
      <c r="AT1208" s="14" t="s">
        <v>149</v>
      </c>
      <c r="AU1208" s="14" t="s">
        <v>79</v>
      </c>
    </row>
    <row r="1209" spans="1:65" s="2" customFormat="1" ht="24.2" customHeight="1">
      <c r="A1209" s="33"/>
      <c r="B1209" s="34"/>
      <c r="C1209" s="180" t="s">
        <v>2297</v>
      </c>
      <c r="D1209" s="180" t="s">
        <v>140</v>
      </c>
      <c r="E1209" s="181" t="s">
        <v>2298</v>
      </c>
      <c r="F1209" s="182" t="s">
        <v>2299</v>
      </c>
      <c r="G1209" s="183" t="s">
        <v>143</v>
      </c>
      <c r="H1209" s="184">
        <v>1</v>
      </c>
      <c r="I1209" s="185"/>
      <c r="J1209" s="186"/>
      <c r="K1209" s="187">
        <f>ROUND(P1209*H1209,2)</f>
        <v>0</v>
      </c>
      <c r="L1209" s="182" t="s">
        <v>144</v>
      </c>
      <c r="M1209" s="188"/>
      <c r="N1209" s="189" t="s">
        <v>1</v>
      </c>
      <c r="O1209" s="190" t="s">
        <v>42</v>
      </c>
      <c r="P1209" s="191">
        <f>I1209+J1209</f>
        <v>0</v>
      </c>
      <c r="Q1209" s="191">
        <f>ROUND(I1209*H1209,2)</f>
        <v>0</v>
      </c>
      <c r="R1209" s="191">
        <f>ROUND(J1209*H1209,2)</f>
        <v>0</v>
      </c>
      <c r="S1209" s="70"/>
      <c r="T1209" s="192">
        <f>S1209*H1209</f>
        <v>0</v>
      </c>
      <c r="U1209" s="192">
        <v>0</v>
      </c>
      <c r="V1209" s="192">
        <f>U1209*H1209</f>
        <v>0</v>
      </c>
      <c r="W1209" s="192">
        <v>0</v>
      </c>
      <c r="X1209" s="192">
        <f>W1209*H1209</f>
        <v>0</v>
      </c>
      <c r="Y1209" s="193" t="s">
        <v>1</v>
      </c>
      <c r="Z1209" s="33"/>
      <c r="AA1209" s="33"/>
      <c r="AB1209" s="33"/>
      <c r="AC1209" s="33"/>
      <c r="AD1209" s="33"/>
      <c r="AE1209" s="33"/>
      <c r="AR1209" s="194" t="s">
        <v>152</v>
      </c>
      <c r="AT1209" s="194" t="s">
        <v>140</v>
      </c>
      <c r="AU1209" s="194" t="s">
        <v>79</v>
      </c>
      <c r="AY1209" s="14" t="s">
        <v>146</v>
      </c>
      <c r="BE1209" s="114">
        <f>IF(O1209="základní",K1209,0)</f>
        <v>0</v>
      </c>
      <c r="BF1209" s="114">
        <f>IF(O1209="snížená",K1209,0)</f>
        <v>0</v>
      </c>
      <c r="BG1209" s="114">
        <f>IF(O1209="zákl. přenesená",K1209,0)</f>
        <v>0</v>
      </c>
      <c r="BH1209" s="114">
        <f>IF(O1209="sníž. přenesená",K1209,0)</f>
        <v>0</v>
      </c>
      <c r="BI1209" s="114">
        <f>IF(O1209="nulová",K1209,0)</f>
        <v>0</v>
      </c>
      <c r="BJ1209" s="14" t="s">
        <v>87</v>
      </c>
      <c r="BK1209" s="114">
        <f>ROUND(P1209*H1209,2)</f>
        <v>0</v>
      </c>
      <c r="BL1209" s="14" t="s">
        <v>152</v>
      </c>
      <c r="BM1209" s="194" t="s">
        <v>2300</v>
      </c>
    </row>
    <row r="1210" spans="1:65" s="2" customFormat="1" ht="11.25">
      <c r="A1210" s="33"/>
      <c r="B1210" s="34"/>
      <c r="C1210" s="35"/>
      <c r="D1210" s="195" t="s">
        <v>149</v>
      </c>
      <c r="E1210" s="35"/>
      <c r="F1210" s="196" t="s">
        <v>2299</v>
      </c>
      <c r="G1210" s="35"/>
      <c r="H1210" s="35"/>
      <c r="I1210" s="166"/>
      <c r="J1210" s="166"/>
      <c r="K1210" s="35"/>
      <c r="L1210" s="35"/>
      <c r="M1210" s="36"/>
      <c r="N1210" s="197"/>
      <c r="O1210" s="198"/>
      <c r="P1210" s="70"/>
      <c r="Q1210" s="70"/>
      <c r="R1210" s="70"/>
      <c r="S1210" s="70"/>
      <c r="T1210" s="70"/>
      <c r="U1210" s="70"/>
      <c r="V1210" s="70"/>
      <c r="W1210" s="70"/>
      <c r="X1210" s="70"/>
      <c r="Y1210" s="71"/>
      <c r="Z1210" s="33"/>
      <c r="AA1210" s="33"/>
      <c r="AB1210" s="33"/>
      <c r="AC1210" s="33"/>
      <c r="AD1210" s="33"/>
      <c r="AE1210" s="33"/>
      <c r="AT1210" s="14" t="s">
        <v>149</v>
      </c>
      <c r="AU1210" s="14" t="s">
        <v>79</v>
      </c>
    </row>
    <row r="1211" spans="1:65" s="2" customFormat="1" ht="24.2" customHeight="1">
      <c r="A1211" s="33"/>
      <c r="B1211" s="34"/>
      <c r="C1211" s="180" t="s">
        <v>2301</v>
      </c>
      <c r="D1211" s="180" t="s">
        <v>140</v>
      </c>
      <c r="E1211" s="181" t="s">
        <v>2302</v>
      </c>
      <c r="F1211" s="182" t="s">
        <v>2303</v>
      </c>
      <c r="G1211" s="183" t="s">
        <v>143</v>
      </c>
      <c r="H1211" s="184">
        <v>1</v>
      </c>
      <c r="I1211" s="185"/>
      <c r="J1211" s="186"/>
      <c r="K1211" s="187">
        <f>ROUND(P1211*H1211,2)</f>
        <v>0</v>
      </c>
      <c r="L1211" s="182" t="s">
        <v>144</v>
      </c>
      <c r="M1211" s="188"/>
      <c r="N1211" s="189" t="s">
        <v>1</v>
      </c>
      <c r="O1211" s="190" t="s">
        <v>42</v>
      </c>
      <c r="P1211" s="191">
        <f>I1211+J1211</f>
        <v>0</v>
      </c>
      <c r="Q1211" s="191">
        <f>ROUND(I1211*H1211,2)</f>
        <v>0</v>
      </c>
      <c r="R1211" s="191">
        <f>ROUND(J1211*H1211,2)</f>
        <v>0</v>
      </c>
      <c r="S1211" s="70"/>
      <c r="T1211" s="192">
        <f>S1211*H1211</f>
        <v>0</v>
      </c>
      <c r="U1211" s="192">
        <v>0</v>
      </c>
      <c r="V1211" s="192">
        <f>U1211*H1211</f>
        <v>0</v>
      </c>
      <c r="W1211" s="192">
        <v>0</v>
      </c>
      <c r="X1211" s="192">
        <f>W1211*H1211</f>
        <v>0</v>
      </c>
      <c r="Y1211" s="193" t="s">
        <v>1</v>
      </c>
      <c r="Z1211" s="33"/>
      <c r="AA1211" s="33"/>
      <c r="AB1211" s="33"/>
      <c r="AC1211" s="33"/>
      <c r="AD1211" s="33"/>
      <c r="AE1211" s="33"/>
      <c r="AR1211" s="194" t="s">
        <v>152</v>
      </c>
      <c r="AT1211" s="194" t="s">
        <v>140</v>
      </c>
      <c r="AU1211" s="194" t="s">
        <v>79</v>
      </c>
      <c r="AY1211" s="14" t="s">
        <v>146</v>
      </c>
      <c r="BE1211" s="114">
        <f>IF(O1211="základní",K1211,0)</f>
        <v>0</v>
      </c>
      <c r="BF1211" s="114">
        <f>IF(O1211="snížená",K1211,0)</f>
        <v>0</v>
      </c>
      <c r="BG1211" s="114">
        <f>IF(O1211="zákl. přenesená",K1211,0)</f>
        <v>0</v>
      </c>
      <c r="BH1211" s="114">
        <f>IF(O1211="sníž. přenesená",K1211,0)</f>
        <v>0</v>
      </c>
      <c r="BI1211" s="114">
        <f>IF(O1211="nulová",K1211,0)</f>
        <v>0</v>
      </c>
      <c r="BJ1211" s="14" t="s">
        <v>87</v>
      </c>
      <c r="BK1211" s="114">
        <f>ROUND(P1211*H1211,2)</f>
        <v>0</v>
      </c>
      <c r="BL1211" s="14" t="s">
        <v>152</v>
      </c>
      <c r="BM1211" s="194" t="s">
        <v>2304</v>
      </c>
    </row>
    <row r="1212" spans="1:65" s="2" customFormat="1" ht="11.25">
      <c r="A1212" s="33"/>
      <c r="B1212" s="34"/>
      <c r="C1212" s="35"/>
      <c r="D1212" s="195" t="s">
        <v>149</v>
      </c>
      <c r="E1212" s="35"/>
      <c r="F1212" s="196" t="s">
        <v>2303</v>
      </c>
      <c r="G1212" s="35"/>
      <c r="H1212" s="35"/>
      <c r="I1212" s="166"/>
      <c r="J1212" s="166"/>
      <c r="K1212" s="35"/>
      <c r="L1212" s="35"/>
      <c r="M1212" s="36"/>
      <c r="N1212" s="197"/>
      <c r="O1212" s="198"/>
      <c r="P1212" s="70"/>
      <c r="Q1212" s="70"/>
      <c r="R1212" s="70"/>
      <c r="S1212" s="70"/>
      <c r="T1212" s="70"/>
      <c r="U1212" s="70"/>
      <c r="V1212" s="70"/>
      <c r="W1212" s="70"/>
      <c r="X1212" s="70"/>
      <c r="Y1212" s="71"/>
      <c r="Z1212" s="33"/>
      <c r="AA1212" s="33"/>
      <c r="AB1212" s="33"/>
      <c r="AC1212" s="33"/>
      <c r="AD1212" s="33"/>
      <c r="AE1212" s="33"/>
      <c r="AT1212" s="14" t="s">
        <v>149</v>
      </c>
      <c r="AU1212" s="14" t="s">
        <v>79</v>
      </c>
    </row>
    <row r="1213" spans="1:65" s="2" customFormat="1" ht="24.2" customHeight="1">
      <c r="A1213" s="33"/>
      <c r="B1213" s="34"/>
      <c r="C1213" s="180" t="s">
        <v>2305</v>
      </c>
      <c r="D1213" s="180" t="s">
        <v>140</v>
      </c>
      <c r="E1213" s="181" t="s">
        <v>2306</v>
      </c>
      <c r="F1213" s="182" t="s">
        <v>2307</v>
      </c>
      <c r="G1213" s="183" t="s">
        <v>143</v>
      </c>
      <c r="H1213" s="184">
        <v>1</v>
      </c>
      <c r="I1213" s="185"/>
      <c r="J1213" s="186"/>
      <c r="K1213" s="187">
        <f>ROUND(P1213*H1213,2)</f>
        <v>0</v>
      </c>
      <c r="L1213" s="182" t="s">
        <v>144</v>
      </c>
      <c r="M1213" s="188"/>
      <c r="N1213" s="189" t="s">
        <v>1</v>
      </c>
      <c r="O1213" s="190" t="s">
        <v>42</v>
      </c>
      <c r="P1213" s="191">
        <f>I1213+J1213</f>
        <v>0</v>
      </c>
      <c r="Q1213" s="191">
        <f>ROUND(I1213*H1213,2)</f>
        <v>0</v>
      </c>
      <c r="R1213" s="191">
        <f>ROUND(J1213*H1213,2)</f>
        <v>0</v>
      </c>
      <c r="S1213" s="70"/>
      <c r="T1213" s="192">
        <f>S1213*H1213</f>
        <v>0</v>
      </c>
      <c r="U1213" s="192">
        <v>0</v>
      </c>
      <c r="V1213" s="192">
        <f>U1213*H1213</f>
        <v>0</v>
      </c>
      <c r="W1213" s="192">
        <v>0</v>
      </c>
      <c r="X1213" s="192">
        <f>W1213*H1213</f>
        <v>0</v>
      </c>
      <c r="Y1213" s="193" t="s">
        <v>1</v>
      </c>
      <c r="Z1213" s="33"/>
      <c r="AA1213" s="33"/>
      <c r="AB1213" s="33"/>
      <c r="AC1213" s="33"/>
      <c r="AD1213" s="33"/>
      <c r="AE1213" s="33"/>
      <c r="AR1213" s="194" t="s">
        <v>152</v>
      </c>
      <c r="AT1213" s="194" t="s">
        <v>140</v>
      </c>
      <c r="AU1213" s="194" t="s">
        <v>79</v>
      </c>
      <c r="AY1213" s="14" t="s">
        <v>146</v>
      </c>
      <c r="BE1213" s="114">
        <f>IF(O1213="základní",K1213,0)</f>
        <v>0</v>
      </c>
      <c r="BF1213" s="114">
        <f>IF(O1213="snížená",K1213,0)</f>
        <v>0</v>
      </c>
      <c r="BG1213" s="114">
        <f>IF(O1213="zákl. přenesená",K1213,0)</f>
        <v>0</v>
      </c>
      <c r="BH1213" s="114">
        <f>IF(O1213="sníž. přenesená",K1213,0)</f>
        <v>0</v>
      </c>
      <c r="BI1213" s="114">
        <f>IF(O1213="nulová",K1213,0)</f>
        <v>0</v>
      </c>
      <c r="BJ1213" s="14" t="s">
        <v>87</v>
      </c>
      <c r="BK1213" s="114">
        <f>ROUND(P1213*H1213,2)</f>
        <v>0</v>
      </c>
      <c r="BL1213" s="14" t="s">
        <v>152</v>
      </c>
      <c r="BM1213" s="194" t="s">
        <v>2308</v>
      </c>
    </row>
    <row r="1214" spans="1:65" s="2" customFormat="1" ht="11.25">
      <c r="A1214" s="33"/>
      <c r="B1214" s="34"/>
      <c r="C1214" s="35"/>
      <c r="D1214" s="195" t="s">
        <v>149</v>
      </c>
      <c r="E1214" s="35"/>
      <c r="F1214" s="196" t="s">
        <v>2307</v>
      </c>
      <c r="G1214" s="35"/>
      <c r="H1214" s="35"/>
      <c r="I1214" s="166"/>
      <c r="J1214" s="166"/>
      <c r="K1214" s="35"/>
      <c r="L1214" s="35"/>
      <c r="M1214" s="36"/>
      <c r="N1214" s="197"/>
      <c r="O1214" s="198"/>
      <c r="P1214" s="70"/>
      <c r="Q1214" s="70"/>
      <c r="R1214" s="70"/>
      <c r="S1214" s="70"/>
      <c r="T1214" s="70"/>
      <c r="U1214" s="70"/>
      <c r="V1214" s="70"/>
      <c r="W1214" s="70"/>
      <c r="X1214" s="70"/>
      <c r="Y1214" s="71"/>
      <c r="Z1214" s="33"/>
      <c r="AA1214" s="33"/>
      <c r="AB1214" s="33"/>
      <c r="AC1214" s="33"/>
      <c r="AD1214" s="33"/>
      <c r="AE1214" s="33"/>
      <c r="AT1214" s="14" t="s">
        <v>149</v>
      </c>
      <c r="AU1214" s="14" t="s">
        <v>79</v>
      </c>
    </row>
    <row r="1215" spans="1:65" s="2" customFormat="1" ht="24.2" customHeight="1">
      <c r="A1215" s="33"/>
      <c r="B1215" s="34"/>
      <c r="C1215" s="180" t="s">
        <v>2309</v>
      </c>
      <c r="D1215" s="180" t="s">
        <v>140</v>
      </c>
      <c r="E1215" s="181" t="s">
        <v>2310</v>
      </c>
      <c r="F1215" s="182" t="s">
        <v>2311</v>
      </c>
      <c r="G1215" s="183" t="s">
        <v>143</v>
      </c>
      <c r="H1215" s="184">
        <v>1</v>
      </c>
      <c r="I1215" s="185"/>
      <c r="J1215" s="186"/>
      <c r="K1215" s="187">
        <f>ROUND(P1215*H1215,2)</f>
        <v>0</v>
      </c>
      <c r="L1215" s="182" t="s">
        <v>144</v>
      </c>
      <c r="M1215" s="188"/>
      <c r="N1215" s="189" t="s">
        <v>1</v>
      </c>
      <c r="O1215" s="190" t="s">
        <v>42</v>
      </c>
      <c r="P1215" s="191">
        <f>I1215+J1215</f>
        <v>0</v>
      </c>
      <c r="Q1215" s="191">
        <f>ROUND(I1215*H1215,2)</f>
        <v>0</v>
      </c>
      <c r="R1215" s="191">
        <f>ROUND(J1215*H1215,2)</f>
        <v>0</v>
      </c>
      <c r="S1215" s="70"/>
      <c r="T1215" s="192">
        <f>S1215*H1215</f>
        <v>0</v>
      </c>
      <c r="U1215" s="192">
        <v>0</v>
      </c>
      <c r="V1215" s="192">
        <f>U1215*H1215</f>
        <v>0</v>
      </c>
      <c r="W1215" s="192">
        <v>0</v>
      </c>
      <c r="X1215" s="192">
        <f>W1215*H1215</f>
        <v>0</v>
      </c>
      <c r="Y1215" s="193" t="s">
        <v>1</v>
      </c>
      <c r="Z1215" s="33"/>
      <c r="AA1215" s="33"/>
      <c r="AB1215" s="33"/>
      <c r="AC1215" s="33"/>
      <c r="AD1215" s="33"/>
      <c r="AE1215" s="33"/>
      <c r="AR1215" s="194" t="s">
        <v>152</v>
      </c>
      <c r="AT1215" s="194" t="s">
        <v>140</v>
      </c>
      <c r="AU1215" s="194" t="s">
        <v>79</v>
      </c>
      <c r="AY1215" s="14" t="s">
        <v>146</v>
      </c>
      <c r="BE1215" s="114">
        <f>IF(O1215="základní",K1215,0)</f>
        <v>0</v>
      </c>
      <c r="BF1215" s="114">
        <f>IF(O1215="snížená",K1215,0)</f>
        <v>0</v>
      </c>
      <c r="BG1215" s="114">
        <f>IF(O1215="zákl. přenesená",K1215,0)</f>
        <v>0</v>
      </c>
      <c r="BH1215" s="114">
        <f>IF(O1215="sníž. přenesená",K1215,0)</f>
        <v>0</v>
      </c>
      <c r="BI1215" s="114">
        <f>IF(O1215="nulová",K1215,0)</f>
        <v>0</v>
      </c>
      <c r="BJ1215" s="14" t="s">
        <v>87</v>
      </c>
      <c r="BK1215" s="114">
        <f>ROUND(P1215*H1215,2)</f>
        <v>0</v>
      </c>
      <c r="BL1215" s="14" t="s">
        <v>152</v>
      </c>
      <c r="BM1215" s="194" t="s">
        <v>2312</v>
      </c>
    </row>
    <row r="1216" spans="1:65" s="2" customFormat="1" ht="11.25">
      <c r="A1216" s="33"/>
      <c r="B1216" s="34"/>
      <c r="C1216" s="35"/>
      <c r="D1216" s="195" t="s">
        <v>149</v>
      </c>
      <c r="E1216" s="35"/>
      <c r="F1216" s="196" t="s">
        <v>2311</v>
      </c>
      <c r="G1216" s="35"/>
      <c r="H1216" s="35"/>
      <c r="I1216" s="166"/>
      <c r="J1216" s="166"/>
      <c r="K1216" s="35"/>
      <c r="L1216" s="35"/>
      <c r="M1216" s="36"/>
      <c r="N1216" s="197"/>
      <c r="O1216" s="198"/>
      <c r="P1216" s="70"/>
      <c r="Q1216" s="70"/>
      <c r="R1216" s="70"/>
      <c r="S1216" s="70"/>
      <c r="T1216" s="70"/>
      <c r="U1216" s="70"/>
      <c r="V1216" s="70"/>
      <c r="W1216" s="70"/>
      <c r="X1216" s="70"/>
      <c r="Y1216" s="71"/>
      <c r="Z1216" s="33"/>
      <c r="AA1216" s="33"/>
      <c r="AB1216" s="33"/>
      <c r="AC1216" s="33"/>
      <c r="AD1216" s="33"/>
      <c r="AE1216" s="33"/>
      <c r="AT1216" s="14" t="s">
        <v>149</v>
      </c>
      <c r="AU1216" s="14" t="s">
        <v>79</v>
      </c>
    </row>
    <row r="1217" spans="1:65" s="2" customFormat="1" ht="24.2" customHeight="1">
      <c r="A1217" s="33"/>
      <c r="B1217" s="34"/>
      <c r="C1217" s="180" t="s">
        <v>2313</v>
      </c>
      <c r="D1217" s="180" t="s">
        <v>140</v>
      </c>
      <c r="E1217" s="181" t="s">
        <v>2314</v>
      </c>
      <c r="F1217" s="182" t="s">
        <v>2315</v>
      </c>
      <c r="G1217" s="183" t="s">
        <v>143</v>
      </c>
      <c r="H1217" s="184">
        <v>1</v>
      </c>
      <c r="I1217" s="185"/>
      <c r="J1217" s="186"/>
      <c r="K1217" s="187">
        <f>ROUND(P1217*H1217,2)</f>
        <v>0</v>
      </c>
      <c r="L1217" s="182" t="s">
        <v>144</v>
      </c>
      <c r="M1217" s="188"/>
      <c r="N1217" s="189" t="s">
        <v>1</v>
      </c>
      <c r="O1217" s="190" t="s">
        <v>42</v>
      </c>
      <c r="P1217" s="191">
        <f>I1217+J1217</f>
        <v>0</v>
      </c>
      <c r="Q1217" s="191">
        <f>ROUND(I1217*H1217,2)</f>
        <v>0</v>
      </c>
      <c r="R1217" s="191">
        <f>ROUND(J1217*H1217,2)</f>
        <v>0</v>
      </c>
      <c r="S1217" s="70"/>
      <c r="T1217" s="192">
        <f>S1217*H1217</f>
        <v>0</v>
      </c>
      <c r="U1217" s="192">
        <v>0</v>
      </c>
      <c r="V1217" s="192">
        <f>U1217*H1217</f>
        <v>0</v>
      </c>
      <c r="W1217" s="192">
        <v>0</v>
      </c>
      <c r="X1217" s="192">
        <f>W1217*H1217</f>
        <v>0</v>
      </c>
      <c r="Y1217" s="193" t="s">
        <v>1</v>
      </c>
      <c r="Z1217" s="33"/>
      <c r="AA1217" s="33"/>
      <c r="AB1217" s="33"/>
      <c r="AC1217" s="33"/>
      <c r="AD1217" s="33"/>
      <c r="AE1217" s="33"/>
      <c r="AR1217" s="194" t="s">
        <v>152</v>
      </c>
      <c r="AT1217" s="194" t="s">
        <v>140</v>
      </c>
      <c r="AU1217" s="194" t="s">
        <v>79</v>
      </c>
      <c r="AY1217" s="14" t="s">
        <v>146</v>
      </c>
      <c r="BE1217" s="114">
        <f>IF(O1217="základní",K1217,0)</f>
        <v>0</v>
      </c>
      <c r="BF1217" s="114">
        <f>IF(O1217="snížená",K1217,0)</f>
        <v>0</v>
      </c>
      <c r="BG1217" s="114">
        <f>IF(O1217="zákl. přenesená",K1217,0)</f>
        <v>0</v>
      </c>
      <c r="BH1217" s="114">
        <f>IF(O1217="sníž. přenesená",K1217,0)</f>
        <v>0</v>
      </c>
      <c r="BI1217" s="114">
        <f>IF(O1217="nulová",K1217,0)</f>
        <v>0</v>
      </c>
      <c r="BJ1217" s="14" t="s">
        <v>87</v>
      </c>
      <c r="BK1217" s="114">
        <f>ROUND(P1217*H1217,2)</f>
        <v>0</v>
      </c>
      <c r="BL1217" s="14" t="s">
        <v>152</v>
      </c>
      <c r="BM1217" s="194" t="s">
        <v>2316</v>
      </c>
    </row>
    <row r="1218" spans="1:65" s="2" customFormat="1" ht="11.25">
      <c r="A1218" s="33"/>
      <c r="B1218" s="34"/>
      <c r="C1218" s="35"/>
      <c r="D1218" s="195" t="s">
        <v>149</v>
      </c>
      <c r="E1218" s="35"/>
      <c r="F1218" s="196" t="s">
        <v>2315</v>
      </c>
      <c r="G1218" s="35"/>
      <c r="H1218" s="35"/>
      <c r="I1218" s="166"/>
      <c r="J1218" s="166"/>
      <c r="K1218" s="35"/>
      <c r="L1218" s="35"/>
      <c r="M1218" s="36"/>
      <c r="N1218" s="197"/>
      <c r="O1218" s="198"/>
      <c r="P1218" s="70"/>
      <c r="Q1218" s="70"/>
      <c r="R1218" s="70"/>
      <c r="S1218" s="70"/>
      <c r="T1218" s="70"/>
      <c r="U1218" s="70"/>
      <c r="V1218" s="70"/>
      <c r="W1218" s="70"/>
      <c r="X1218" s="70"/>
      <c r="Y1218" s="71"/>
      <c r="Z1218" s="33"/>
      <c r="AA1218" s="33"/>
      <c r="AB1218" s="33"/>
      <c r="AC1218" s="33"/>
      <c r="AD1218" s="33"/>
      <c r="AE1218" s="33"/>
      <c r="AT1218" s="14" t="s">
        <v>149</v>
      </c>
      <c r="AU1218" s="14" t="s">
        <v>79</v>
      </c>
    </row>
    <row r="1219" spans="1:65" s="2" customFormat="1" ht="24.2" customHeight="1">
      <c r="A1219" s="33"/>
      <c r="B1219" s="34"/>
      <c r="C1219" s="180" t="s">
        <v>2317</v>
      </c>
      <c r="D1219" s="180" t="s">
        <v>140</v>
      </c>
      <c r="E1219" s="181" t="s">
        <v>2318</v>
      </c>
      <c r="F1219" s="182" t="s">
        <v>2319</v>
      </c>
      <c r="G1219" s="183" t="s">
        <v>143</v>
      </c>
      <c r="H1219" s="184">
        <v>1</v>
      </c>
      <c r="I1219" s="185"/>
      <c r="J1219" s="186"/>
      <c r="K1219" s="187">
        <f>ROUND(P1219*H1219,2)</f>
        <v>0</v>
      </c>
      <c r="L1219" s="182" t="s">
        <v>144</v>
      </c>
      <c r="M1219" s="188"/>
      <c r="N1219" s="189" t="s">
        <v>1</v>
      </c>
      <c r="O1219" s="190" t="s">
        <v>42</v>
      </c>
      <c r="P1219" s="191">
        <f>I1219+J1219</f>
        <v>0</v>
      </c>
      <c r="Q1219" s="191">
        <f>ROUND(I1219*H1219,2)</f>
        <v>0</v>
      </c>
      <c r="R1219" s="191">
        <f>ROUND(J1219*H1219,2)</f>
        <v>0</v>
      </c>
      <c r="S1219" s="70"/>
      <c r="T1219" s="192">
        <f>S1219*H1219</f>
        <v>0</v>
      </c>
      <c r="U1219" s="192">
        <v>0</v>
      </c>
      <c r="V1219" s="192">
        <f>U1219*H1219</f>
        <v>0</v>
      </c>
      <c r="W1219" s="192">
        <v>0</v>
      </c>
      <c r="X1219" s="192">
        <f>W1219*H1219</f>
        <v>0</v>
      </c>
      <c r="Y1219" s="193" t="s">
        <v>1</v>
      </c>
      <c r="Z1219" s="33"/>
      <c r="AA1219" s="33"/>
      <c r="AB1219" s="33"/>
      <c r="AC1219" s="33"/>
      <c r="AD1219" s="33"/>
      <c r="AE1219" s="33"/>
      <c r="AR1219" s="194" t="s">
        <v>152</v>
      </c>
      <c r="AT1219" s="194" t="s">
        <v>140</v>
      </c>
      <c r="AU1219" s="194" t="s">
        <v>79</v>
      </c>
      <c r="AY1219" s="14" t="s">
        <v>146</v>
      </c>
      <c r="BE1219" s="114">
        <f>IF(O1219="základní",K1219,0)</f>
        <v>0</v>
      </c>
      <c r="BF1219" s="114">
        <f>IF(O1219="snížená",K1219,0)</f>
        <v>0</v>
      </c>
      <c r="BG1219" s="114">
        <f>IF(O1219="zákl. přenesená",K1219,0)</f>
        <v>0</v>
      </c>
      <c r="BH1219" s="114">
        <f>IF(O1219="sníž. přenesená",K1219,0)</f>
        <v>0</v>
      </c>
      <c r="BI1219" s="114">
        <f>IF(O1219="nulová",K1219,0)</f>
        <v>0</v>
      </c>
      <c r="BJ1219" s="14" t="s">
        <v>87</v>
      </c>
      <c r="BK1219" s="114">
        <f>ROUND(P1219*H1219,2)</f>
        <v>0</v>
      </c>
      <c r="BL1219" s="14" t="s">
        <v>152</v>
      </c>
      <c r="BM1219" s="194" t="s">
        <v>2320</v>
      </c>
    </row>
    <row r="1220" spans="1:65" s="2" customFormat="1" ht="11.25">
      <c r="A1220" s="33"/>
      <c r="B1220" s="34"/>
      <c r="C1220" s="35"/>
      <c r="D1220" s="195" t="s">
        <v>149</v>
      </c>
      <c r="E1220" s="35"/>
      <c r="F1220" s="196" t="s">
        <v>2319</v>
      </c>
      <c r="G1220" s="35"/>
      <c r="H1220" s="35"/>
      <c r="I1220" s="166"/>
      <c r="J1220" s="166"/>
      <c r="K1220" s="35"/>
      <c r="L1220" s="35"/>
      <c r="M1220" s="36"/>
      <c r="N1220" s="197"/>
      <c r="O1220" s="198"/>
      <c r="P1220" s="70"/>
      <c r="Q1220" s="70"/>
      <c r="R1220" s="70"/>
      <c r="S1220" s="70"/>
      <c r="T1220" s="70"/>
      <c r="U1220" s="70"/>
      <c r="V1220" s="70"/>
      <c r="W1220" s="70"/>
      <c r="X1220" s="70"/>
      <c r="Y1220" s="71"/>
      <c r="Z1220" s="33"/>
      <c r="AA1220" s="33"/>
      <c r="AB1220" s="33"/>
      <c r="AC1220" s="33"/>
      <c r="AD1220" s="33"/>
      <c r="AE1220" s="33"/>
      <c r="AT1220" s="14" t="s">
        <v>149</v>
      </c>
      <c r="AU1220" s="14" t="s">
        <v>79</v>
      </c>
    </row>
    <row r="1221" spans="1:65" s="2" customFormat="1" ht="24.2" customHeight="1">
      <c r="A1221" s="33"/>
      <c r="B1221" s="34"/>
      <c r="C1221" s="180" t="s">
        <v>2321</v>
      </c>
      <c r="D1221" s="180" t="s">
        <v>140</v>
      </c>
      <c r="E1221" s="181" t="s">
        <v>2322</v>
      </c>
      <c r="F1221" s="182" t="s">
        <v>2323</v>
      </c>
      <c r="G1221" s="183" t="s">
        <v>143</v>
      </c>
      <c r="H1221" s="184">
        <v>1</v>
      </c>
      <c r="I1221" s="185"/>
      <c r="J1221" s="186"/>
      <c r="K1221" s="187">
        <f>ROUND(P1221*H1221,2)</f>
        <v>0</v>
      </c>
      <c r="L1221" s="182" t="s">
        <v>144</v>
      </c>
      <c r="M1221" s="188"/>
      <c r="N1221" s="189" t="s">
        <v>1</v>
      </c>
      <c r="O1221" s="190" t="s">
        <v>42</v>
      </c>
      <c r="P1221" s="191">
        <f>I1221+J1221</f>
        <v>0</v>
      </c>
      <c r="Q1221" s="191">
        <f>ROUND(I1221*H1221,2)</f>
        <v>0</v>
      </c>
      <c r="R1221" s="191">
        <f>ROUND(J1221*H1221,2)</f>
        <v>0</v>
      </c>
      <c r="S1221" s="70"/>
      <c r="T1221" s="192">
        <f>S1221*H1221</f>
        <v>0</v>
      </c>
      <c r="U1221" s="192">
        <v>0</v>
      </c>
      <c r="V1221" s="192">
        <f>U1221*H1221</f>
        <v>0</v>
      </c>
      <c r="W1221" s="192">
        <v>0</v>
      </c>
      <c r="X1221" s="192">
        <f>W1221*H1221</f>
        <v>0</v>
      </c>
      <c r="Y1221" s="193" t="s">
        <v>1</v>
      </c>
      <c r="Z1221" s="33"/>
      <c r="AA1221" s="33"/>
      <c r="AB1221" s="33"/>
      <c r="AC1221" s="33"/>
      <c r="AD1221" s="33"/>
      <c r="AE1221" s="33"/>
      <c r="AR1221" s="194" t="s">
        <v>152</v>
      </c>
      <c r="AT1221" s="194" t="s">
        <v>140</v>
      </c>
      <c r="AU1221" s="194" t="s">
        <v>79</v>
      </c>
      <c r="AY1221" s="14" t="s">
        <v>146</v>
      </c>
      <c r="BE1221" s="114">
        <f>IF(O1221="základní",K1221,0)</f>
        <v>0</v>
      </c>
      <c r="BF1221" s="114">
        <f>IF(O1221="snížená",K1221,0)</f>
        <v>0</v>
      </c>
      <c r="BG1221" s="114">
        <f>IF(O1221="zákl. přenesená",K1221,0)</f>
        <v>0</v>
      </c>
      <c r="BH1221" s="114">
        <f>IF(O1221="sníž. přenesená",K1221,0)</f>
        <v>0</v>
      </c>
      <c r="BI1221" s="114">
        <f>IF(O1221="nulová",K1221,0)</f>
        <v>0</v>
      </c>
      <c r="BJ1221" s="14" t="s">
        <v>87</v>
      </c>
      <c r="BK1221" s="114">
        <f>ROUND(P1221*H1221,2)</f>
        <v>0</v>
      </c>
      <c r="BL1221" s="14" t="s">
        <v>152</v>
      </c>
      <c r="BM1221" s="194" t="s">
        <v>2324</v>
      </c>
    </row>
    <row r="1222" spans="1:65" s="2" customFormat="1" ht="11.25">
      <c r="A1222" s="33"/>
      <c r="B1222" s="34"/>
      <c r="C1222" s="35"/>
      <c r="D1222" s="195" t="s">
        <v>149</v>
      </c>
      <c r="E1222" s="35"/>
      <c r="F1222" s="196" t="s">
        <v>2323</v>
      </c>
      <c r="G1222" s="35"/>
      <c r="H1222" s="35"/>
      <c r="I1222" s="166"/>
      <c r="J1222" s="166"/>
      <c r="K1222" s="35"/>
      <c r="L1222" s="35"/>
      <c r="M1222" s="36"/>
      <c r="N1222" s="197"/>
      <c r="O1222" s="198"/>
      <c r="P1222" s="70"/>
      <c r="Q1222" s="70"/>
      <c r="R1222" s="70"/>
      <c r="S1222" s="70"/>
      <c r="T1222" s="70"/>
      <c r="U1222" s="70"/>
      <c r="V1222" s="70"/>
      <c r="W1222" s="70"/>
      <c r="X1222" s="70"/>
      <c r="Y1222" s="71"/>
      <c r="Z1222" s="33"/>
      <c r="AA1222" s="33"/>
      <c r="AB1222" s="33"/>
      <c r="AC1222" s="33"/>
      <c r="AD1222" s="33"/>
      <c r="AE1222" s="33"/>
      <c r="AT1222" s="14" t="s">
        <v>149</v>
      </c>
      <c r="AU1222" s="14" t="s">
        <v>79</v>
      </c>
    </row>
    <row r="1223" spans="1:65" s="2" customFormat="1" ht="24.2" customHeight="1">
      <c r="A1223" s="33"/>
      <c r="B1223" s="34"/>
      <c r="C1223" s="180" t="s">
        <v>2325</v>
      </c>
      <c r="D1223" s="180" t="s">
        <v>140</v>
      </c>
      <c r="E1223" s="181" t="s">
        <v>2326</v>
      </c>
      <c r="F1223" s="182" t="s">
        <v>2327</v>
      </c>
      <c r="G1223" s="183" t="s">
        <v>143</v>
      </c>
      <c r="H1223" s="184">
        <v>1</v>
      </c>
      <c r="I1223" s="185"/>
      <c r="J1223" s="186"/>
      <c r="K1223" s="187">
        <f>ROUND(P1223*H1223,2)</f>
        <v>0</v>
      </c>
      <c r="L1223" s="182" t="s">
        <v>144</v>
      </c>
      <c r="M1223" s="188"/>
      <c r="N1223" s="189" t="s">
        <v>1</v>
      </c>
      <c r="O1223" s="190" t="s">
        <v>42</v>
      </c>
      <c r="P1223" s="191">
        <f>I1223+J1223</f>
        <v>0</v>
      </c>
      <c r="Q1223" s="191">
        <f>ROUND(I1223*H1223,2)</f>
        <v>0</v>
      </c>
      <c r="R1223" s="191">
        <f>ROUND(J1223*H1223,2)</f>
        <v>0</v>
      </c>
      <c r="S1223" s="70"/>
      <c r="T1223" s="192">
        <f>S1223*H1223</f>
        <v>0</v>
      </c>
      <c r="U1223" s="192">
        <v>0</v>
      </c>
      <c r="V1223" s="192">
        <f>U1223*H1223</f>
        <v>0</v>
      </c>
      <c r="W1223" s="192">
        <v>0</v>
      </c>
      <c r="X1223" s="192">
        <f>W1223*H1223</f>
        <v>0</v>
      </c>
      <c r="Y1223" s="193" t="s">
        <v>1</v>
      </c>
      <c r="Z1223" s="33"/>
      <c r="AA1223" s="33"/>
      <c r="AB1223" s="33"/>
      <c r="AC1223" s="33"/>
      <c r="AD1223" s="33"/>
      <c r="AE1223" s="33"/>
      <c r="AR1223" s="194" t="s">
        <v>152</v>
      </c>
      <c r="AT1223" s="194" t="s">
        <v>140</v>
      </c>
      <c r="AU1223" s="194" t="s">
        <v>79</v>
      </c>
      <c r="AY1223" s="14" t="s">
        <v>146</v>
      </c>
      <c r="BE1223" s="114">
        <f>IF(O1223="základní",K1223,0)</f>
        <v>0</v>
      </c>
      <c r="BF1223" s="114">
        <f>IF(O1223="snížená",K1223,0)</f>
        <v>0</v>
      </c>
      <c r="BG1223" s="114">
        <f>IF(O1223="zákl. přenesená",K1223,0)</f>
        <v>0</v>
      </c>
      <c r="BH1223" s="114">
        <f>IF(O1223="sníž. přenesená",K1223,0)</f>
        <v>0</v>
      </c>
      <c r="BI1223" s="114">
        <f>IF(O1223="nulová",K1223,0)</f>
        <v>0</v>
      </c>
      <c r="BJ1223" s="14" t="s">
        <v>87</v>
      </c>
      <c r="BK1223" s="114">
        <f>ROUND(P1223*H1223,2)</f>
        <v>0</v>
      </c>
      <c r="BL1223" s="14" t="s">
        <v>152</v>
      </c>
      <c r="BM1223" s="194" t="s">
        <v>2328</v>
      </c>
    </row>
    <row r="1224" spans="1:65" s="2" customFormat="1" ht="11.25">
      <c r="A1224" s="33"/>
      <c r="B1224" s="34"/>
      <c r="C1224" s="35"/>
      <c r="D1224" s="195" t="s">
        <v>149</v>
      </c>
      <c r="E1224" s="35"/>
      <c r="F1224" s="196" t="s">
        <v>2327</v>
      </c>
      <c r="G1224" s="35"/>
      <c r="H1224" s="35"/>
      <c r="I1224" s="166"/>
      <c r="J1224" s="166"/>
      <c r="K1224" s="35"/>
      <c r="L1224" s="35"/>
      <c r="M1224" s="36"/>
      <c r="N1224" s="197"/>
      <c r="O1224" s="198"/>
      <c r="P1224" s="70"/>
      <c r="Q1224" s="70"/>
      <c r="R1224" s="70"/>
      <c r="S1224" s="70"/>
      <c r="T1224" s="70"/>
      <c r="U1224" s="70"/>
      <c r="V1224" s="70"/>
      <c r="W1224" s="70"/>
      <c r="X1224" s="70"/>
      <c r="Y1224" s="71"/>
      <c r="Z1224" s="33"/>
      <c r="AA1224" s="33"/>
      <c r="AB1224" s="33"/>
      <c r="AC1224" s="33"/>
      <c r="AD1224" s="33"/>
      <c r="AE1224" s="33"/>
      <c r="AT1224" s="14" t="s">
        <v>149</v>
      </c>
      <c r="AU1224" s="14" t="s">
        <v>79</v>
      </c>
    </row>
    <row r="1225" spans="1:65" s="2" customFormat="1" ht="24.2" customHeight="1">
      <c r="A1225" s="33"/>
      <c r="B1225" s="34"/>
      <c r="C1225" s="180" t="s">
        <v>2329</v>
      </c>
      <c r="D1225" s="180" t="s">
        <v>140</v>
      </c>
      <c r="E1225" s="181" t="s">
        <v>2330</v>
      </c>
      <c r="F1225" s="182" t="s">
        <v>2331</v>
      </c>
      <c r="G1225" s="183" t="s">
        <v>143</v>
      </c>
      <c r="H1225" s="184">
        <v>1</v>
      </c>
      <c r="I1225" s="185"/>
      <c r="J1225" s="186"/>
      <c r="K1225" s="187">
        <f>ROUND(P1225*H1225,2)</f>
        <v>0</v>
      </c>
      <c r="L1225" s="182" t="s">
        <v>144</v>
      </c>
      <c r="M1225" s="188"/>
      <c r="N1225" s="189" t="s">
        <v>1</v>
      </c>
      <c r="O1225" s="190" t="s">
        <v>42</v>
      </c>
      <c r="P1225" s="191">
        <f>I1225+J1225</f>
        <v>0</v>
      </c>
      <c r="Q1225" s="191">
        <f>ROUND(I1225*H1225,2)</f>
        <v>0</v>
      </c>
      <c r="R1225" s="191">
        <f>ROUND(J1225*H1225,2)</f>
        <v>0</v>
      </c>
      <c r="S1225" s="70"/>
      <c r="T1225" s="192">
        <f>S1225*H1225</f>
        <v>0</v>
      </c>
      <c r="U1225" s="192">
        <v>0</v>
      </c>
      <c r="V1225" s="192">
        <f>U1225*H1225</f>
        <v>0</v>
      </c>
      <c r="W1225" s="192">
        <v>0</v>
      </c>
      <c r="X1225" s="192">
        <f>W1225*H1225</f>
        <v>0</v>
      </c>
      <c r="Y1225" s="193" t="s">
        <v>1</v>
      </c>
      <c r="Z1225" s="33"/>
      <c r="AA1225" s="33"/>
      <c r="AB1225" s="33"/>
      <c r="AC1225" s="33"/>
      <c r="AD1225" s="33"/>
      <c r="AE1225" s="33"/>
      <c r="AR1225" s="194" t="s">
        <v>152</v>
      </c>
      <c r="AT1225" s="194" t="s">
        <v>140</v>
      </c>
      <c r="AU1225" s="194" t="s">
        <v>79</v>
      </c>
      <c r="AY1225" s="14" t="s">
        <v>146</v>
      </c>
      <c r="BE1225" s="114">
        <f>IF(O1225="základní",K1225,0)</f>
        <v>0</v>
      </c>
      <c r="BF1225" s="114">
        <f>IF(O1225="snížená",K1225,0)</f>
        <v>0</v>
      </c>
      <c r="BG1225" s="114">
        <f>IF(O1225="zákl. přenesená",K1225,0)</f>
        <v>0</v>
      </c>
      <c r="BH1225" s="114">
        <f>IF(O1225="sníž. přenesená",K1225,0)</f>
        <v>0</v>
      </c>
      <c r="BI1225" s="114">
        <f>IF(O1225="nulová",K1225,0)</f>
        <v>0</v>
      </c>
      <c r="BJ1225" s="14" t="s">
        <v>87</v>
      </c>
      <c r="BK1225" s="114">
        <f>ROUND(P1225*H1225,2)</f>
        <v>0</v>
      </c>
      <c r="BL1225" s="14" t="s">
        <v>152</v>
      </c>
      <c r="BM1225" s="194" t="s">
        <v>2332</v>
      </c>
    </row>
    <row r="1226" spans="1:65" s="2" customFormat="1" ht="11.25">
      <c r="A1226" s="33"/>
      <c r="B1226" s="34"/>
      <c r="C1226" s="35"/>
      <c r="D1226" s="195" t="s">
        <v>149</v>
      </c>
      <c r="E1226" s="35"/>
      <c r="F1226" s="196" t="s">
        <v>2331</v>
      </c>
      <c r="G1226" s="35"/>
      <c r="H1226" s="35"/>
      <c r="I1226" s="166"/>
      <c r="J1226" s="166"/>
      <c r="K1226" s="35"/>
      <c r="L1226" s="35"/>
      <c r="M1226" s="36"/>
      <c r="N1226" s="197"/>
      <c r="O1226" s="198"/>
      <c r="P1226" s="70"/>
      <c r="Q1226" s="70"/>
      <c r="R1226" s="70"/>
      <c r="S1226" s="70"/>
      <c r="T1226" s="70"/>
      <c r="U1226" s="70"/>
      <c r="V1226" s="70"/>
      <c r="W1226" s="70"/>
      <c r="X1226" s="70"/>
      <c r="Y1226" s="71"/>
      <c r="Z1226" s="33"/>
      <c r="AA1226" s="33"/>
      <c r="AB1226" s="33"/>
      <c r="AC1226" s="33"/>
      <c r="AD1226" s="33"/>
      <c r="AE1226" s="33"/>
      <c r="AT1226" s="14" t="s">
        <v>149</v>
      </c>
      <c r="AU1226" s="14" t="s">
        <v>79</v>
      </c>
    </row>
    <row r="1227" spans="1:65" s="2" customFormat="1" ht="24.2" customHeight="1">
      <c r="A1227" s="33"/>
      <c r="B1227" s="34"/>
      <c r="C1227" s="180" t="s">
        <v>2333</v>
      </c>
      <c r="D1227" s="180" t="s">
        <v>140</v>
      </c>
      <c r="E1227" s="181" t="s">
        <v>2334</v>
      </c>
      <c r="F1227" s="182" t="s">
        <v>2335</v>
      </c>
      <c r="G1227" s="183" t="s">
        <v>143</v>
      </c>
      <c r="H1227" s="184">
        <v>1</v>
      </c>
      <c r="I1227" s="185"/>
      <c r="J1227" s="186"/>
      <c r="K1227" s="187">
        <f>ROUND(P1227*H1227,2)</f>
        <v>0</v>
      </c>
      <c r="L1227" s="182" t="s">
        <v>144</v>
      </c>
      <c r="M1227" s="188"/>
      <c r="N1227" s="189" t="s">
        <v>1</v>
      </c>
      <c r="O1227" s="190" t="s">
        <v>42</v>
      </c>
      <c r="P1227" s="191">
        <f>I1227+J1227</f>
        <v>0</v>
      </c>
      <c r="Q1227" s="191">
        <f>ROUND(I1227*H1227,2)</f>
        <v>0</v>
      </c>
      <c r="R1227" s="191">
        <f>ROUND(J1227*H1227,2)</f>
        <v>0</v>
      </c>
      <c r="S1227" s="70"/>
      <c r="T1227" s="192">
        <f>S1227*H1227</f>
        <v>0</v>
      </c>
      <c r="U1227" s="192">
        <v>0</v>
      </c>
      <c r="V1227" s="192">
        <f>U1227*H1227</f>
        <v>0</v>
      </c>
      <c r="W1227" s="192">
        <v>0</v>
      </c>
      <c r="X1227" s="192">
        <f>W1227*H1227</f>
        <v>0</v>
      </c>
      <c r="Y1227" s="193" t="s">
        <v>1</v>
      </c>
      <c r="Z1227" s="33"/>
      <c r="AA1227" s="33"/>
      <c r="AB1227" s="33"/>
      <c r="AC1227" s="33"/>
      <c r="AD1227" s="33"/>
      <c r="AE1227" s="33"/>
      <c r="AR1227" s="194" t="s">
        <v>152</v>
      </c>
      <c r="AT1227" s="194" t="s">
        <v>140</v>
      </c>
      <c r="AU1227" s="194" t="s">
        <v>79</v>
      </c>
      <c r="AY1227" s="14" t="s">
        <v>146</v>
      </c>
      <c r="BE1227" s="114">
        <f>IF(O1227="základní",K1227,0)</f>
        <v>0</v>
      </c>
      <c r="BF1227" s="114">
        <f>IF(O1227="snížená",K1227,0)</f>
        <v>0</v>
      </c>
      <c r="BG1227" s="114">
        <f>IF(O1227="zákl. přenesená",K1227,0)</f>
        <v>0</v>
      </c>
      <c r="BH1227" s="114">
        <f>IF(O1227="sníž. přenesená",K1227,0)</f>
        <v>0</v>
      </c>
      <c r="BI1227" s="114">
        <f>IF(O1227="nulová",K1227,0)</f>
        <v>0</v>
      </c>
      <c r="BJ1227" s="14" t="s">
        <v>87</v>
      </c>
      <c r="BK1227" s="114">
        <f>ROUND(P1227*H1227,2)</f>
        <v>0</v>
      </c>
      <c r="BL1227" s="14" t="s">
        <v>152</v>
      </c>
      <c r="BM1227" s="194" t="s">
        <v>2336</v>
      </c>
    </row>
    <row r="1228" spans="1:65" s="2" customFormat="1" ht="11.25">
      <c r="A1228" s="33"/>
      <c r="B1228" s="34"/>
      <c r="C1228" s="35"/>
      <c r="D1228" s="195" t="s">
        <v>149</v>
      </c>
      <c r="E1228" s="35"/>
      <c r="F1228" s="196" t="s">
        <v>2335</v>
      </c>
      <c r="G1228" s="35"/>
      <c r="H1228" s="35"/>
      <c r="I1228" s="166"/>
      <c r="J1228" s="166"/>
      <c r="K1228" s="35"/>
      <c r="L1228" s="35"/>
      <c r="M1228" s="36"/>
      <c r="N1228" s="197"/>
      <c r="O1228" s="198"/>
      <c r="P1228" s="70"/>
      <c r="Q1228" s="70"/>
      <c r="R1228" s="70"/>
      <c r="S1228" s="70"/>
      <c r="T1228" s="70"/>
      <c r="U1228" s="70"/>
      <c r="V1228" s="70"/>
      <c r="W1228" s="70"/>
      <c r="X1228" s="70"/>
      <c r="Y1228" s="71"/>
      <c r="Z1228" s="33"/>
      <c r="AA1228" s="33"/>
      <c r="AB1228" s="33"/>
      <c r="AC1228" s="33"/>
      <c r="AD1228" s="33"/>
      <c r="AE1228" s="33"/>
      <c r="AT1228" s="14" t="s">
        <v>149</v>
      </c>
      <c r="AU1228" s="14" t="s">
        <v>79</v>
      </c>
    </row>
    <row r="1229" spans="1:65" s="2" customFormat="1" ht="24.2" customHeight="1">
      <c r="A1229" s="33"/>
      <c r="B1229" s="34"/>
      <c r="C1229" s="180" t="s">
        <v>2337</v>
      </c>
      <c r="D1229" s="180" t="s">
        <v>140</v>
      </c>
      <c r="E1229" s="181" t="s">
        <v>2338</v>
      </c>
      <c r="F1229" s="182" t="s">
        <v>2339</v>
      </c>
      <c r="G1229" s="183" t="s">
        <v>143</v>
      </c>
      <c r="H1229" s="184">
        <v>1</v>
      </c>
      <c r="I1229" s="185"/>
      <c r="J1229" s="186"/>
      <c r="K1229" s="187">
        <f>ROUND(P1229*H1229,2)</f>
        <v>0</v>
      </c>
      <c r="L1229" s="182" t="s">
        <v>144</v>
      </c>
      <c r="M1229" s="188"/>
      <c r="N1229" s="189" t="s">
        <v>1</v>
      </c>
      <c r="O1229" s="190" t="s">
        <v>42</v>
      </c>
      <c r="P1229" s="191">
        <f>I1229+J1229</f>
        <v>0</v>
      </c>
      <c r="Q1229" s="191">
        <f>ROUND(I1229*H1229,2)</f>
        <v>0</v>
      </c>
      <c r="R1229" s="191">
        <f>ROUND(J1229*H1229,2)</f>
        <v>0</v>
      </c>
      <c r="S1229" s="70"/>
      <c r="T1229" s="192">
        <f>S1229*H1229</f>
        <v>0</v>
      </c>
      <c r="U1229" s="192">
        <v>0</v>
      </c>
      <c r="V1229" s="192">
        <f>U1229*H1229</f>
        <v>0</v>
      </c>
      <c r="W1229" s="192">
        <v>0</v>
      </c>
      <c r="X1229" s="192">
        <f>W1229*H1229</f>
        <v>0</v>
      </c>
      <c r="Y1229" s="193" t="s">
        <v>1</v>
      </c>
      <c r="Z1229" s="33"/>
      <c r="AA1229" s="33"/>
      <c r="AB1229" s="33"/>
      <c r="AC1229" s="33"/>
      <c r="AD1229" s="33"/>
      <c r="AE1229" s="33"/>
      <c r="AR1229" s="194" t="s">
        <v>152</v>
      </c>
      <c r="AT1229" s="194" t="s">
        <v>140</v>
      </c>
      <c r="AU1229" s="194" t="s">
        <v>79</v>
      </c>
      <c r="AY1229" s="14" t="s">
        <v>146</v>
      </c>
      <c r="BE1229" s="114">
        <f>IF(O1229="základní",K1229,0)</f>
        <v>0</v>
      </c>
      <c r="BF1229" s="114">
        <f>IF(O1229="snížená",K1229,0)</f>
        <v>0</v>
      </c>
      <c r="BG1229" s="114">
        <f>IF(O1229="zákl. přenesená",K1229,0)</f>
        <v>0</v>
      </c>
      <c r="BH1229" s="114">
        <f>IF(O1229="sníž. přenesená",K1229,0)</f>
        <v>0</v>
      </c>
      <c r="BI1229" s="114">
        <f>IF(O1229="nulová",K1229,0)</f>
        <v>0</v>
      </c>
      <c r="BJ1229" s="14" t="s">
        <v>87</v>
      </c>
      <c r="BK1229" s="114">
        <f>ROUND(P1229*H1229,2)</f>
        <v>0</v>
      </c>
      <c r="BL1229" s="14" t="s">
        <v>152</v>
      </c>
      <c r="BM1229" s="194" t="s">
        <v>2340</v>
      </c>
    </row>
    <row r="1230" spans="1:65" s="2" customFormat="1" ht="11.25">
      <c r="A1230" s="33"/>
      <c r="B1230" s="34"/>
      <c r="C1230" s="35"/>
      <c r="D1230" s="195" t="s">
        <v>149</v>
      </c>
      <c r="E1230" s="35"/>
      <c r="F1230" s="196" t="s">
        <v>2339</v>
      </c>
      <c r="G1230" s="35"/>
      <c r="H1230" s="35"/>
      <c r="I1230" s="166"/>
      <c r="J1230" s="166"/>
      <c r="K1230" s="35"/>
      <c r="L1230" s="35"/>
      <c r="M1230" s="36"/>
      <c r="N1230" s="197"/>
      <c r="O1230" s="198"/>
      <c r="P1230" s="70"/>
      <c r="Q1230" s="70"/>
      <c r="R1230" s="70"/>
      <c r="S1230" s="70"/>
      <c r="T1230" s="70"/>
      <c r="U1230" s="70"/>
      <c r="V1230" s="70"/>
      <c r="W1230" s="70"/>
      <c r="X1230" s="70"/>
      <c r="Y1230" s="71"/>
      <c r="Z1230" s="33"/>
      <c r="AA1230" s="33"/>
      <c r="AB1230" s="33"/>
      <c r="AC1230" s="33"/>
      <c r="AD1230" s="33"/>
      <c r="AE1230" s="33"/>
      <c r="AT1230" s="14" t="s">
        <v>149</v>
      </c>
      <c r="AU1230" s="14" t="s">
        <v>79</v>
      </c>
    </row>
    <row r="1231" spans="1:65" s="2" customFormat="1" ht="24.2" customHeight="1">
      <c r="A1231" s="33"/>
      <c r="B1231" s="34"/>
      <c r="C1231" s="180" t="s">
        <v>2341</v>
      </c>
      <c r="D1231" s="180" t="s">
        <v>140</v>
      </c>
      <c r="E1231" s="181" t="s">
        <v>2342</v>
      </c>
      <c r="F1231" s="182" t="s">
        <v>2343</v>
      </c>
      <c r="G1231" s="183" t="s">
        <v>143</v>
      </c>
      <c r="H1231" s="184">
        <v>1</v>
      </c>
      <c r="I1231" s="185"/>
      <c r="J1231" s="186"/>
      <c r="K1231" s="187">
        <f>ROUND(P1231*H1231,2)</f>
        <v>0</v>
      </c>
      <c r="L1231" s="182" t="s">
        <v>144</v>
      </c>
      <c r="M1231" s="188"/>
      <c r="N1231" s="189" t="s">
        <v>1</v>
      </c>
      <c r="O1231" s="190" t="s">
        <v>42</v>
      </c>
      <c r="P1231" s="191">
        <f>I1231+J1231</f>
        <v>0</v>
      </c>
      <c r="Q1231" s="191">
        <f>ROUND(I1231*H1231,2)</f>
        <v>0</v>
      </c>
      <c r="R1231" s="191">
        <f>ROUND(J1231*H1231,2)</f>
        <v>0</v>
      </c>
      <c r="S1231" s="70"/>
      <c r="T1231" s="192">
        <f>S1231*H1231</f>
        <v>0</v>
      </c>
      <c r="U1231" s="192">
        <v>0</v>
      </c>
      <c r="V1231" s="192">
        <f>U1231*H1231</f>
        <v>0</v>
      </c>
      <c r="W1231" s="192">
        <v>0</v>
      </c>
      <c r="X1231" s="192">
        <f>W1231*H1231</f>
        <v>0</v>
      </c>
      <c r="Y1231" s="193" t="s">
        <v>1</v>
      </c>
      <c r="Z1231" s="33"/>
      <c r="AA1231" s="33"/>
      <c r="AB1231" s="33"/>
      <c r="AC1231" s="33"/>
      <c r="AD1231" s="33"/>
      <c r="AE1231" s="33"/>
      <c r="AR1231" s="194" t="s">
        <v>152</v>
      </c>
      <c r="AT1231" s="194" t="s">
        <v>140</v>
      </c>
      <c r="AU1231" s="194" t="s">
        <v>79</v>
      </c>
      <c r="AY1231" s="14" t="s">
        <v>146</v>
      </c>
      <c r="BE1231" s="114">
        <f>IF(O1231="základní",K1231,0)</f>
        <v>0</v>
      </c>
      <c r="BF1231" s="114">
        <f>IF(O1231="snížená",K1231,0)</f>
        <v>0</v>
      </c>
      <c r="BG1231" s="114">
        <f>IF(O1231="zákl. přenesená",K1231,0)</f>
        <v>0</v>
      </c>
      <c r="BH1231" s="114">
        <f>IF(O1231="sníž. přenesená",K1231,0)</f>
        <v>0</v>
      </c>
      <c r="BI1231" s="114">
        <f>IF(O1231="nulová",K1231,0)</f>
        <v>0</v>
      </c>
      <c r="BJ1231" s="14" t="s">
        <v>87</v>
      </c>
      <c r="BK1231" s="114">
        <f>ROUND(P1231*H1231,2)</f>
        <v>0</v>
      </c>
      <c r="BL1231" s="14" t="s">
        <v>152</v>
      </c>
      <c r="BM1231" s="194" t="s">
        <v>2344</v>
      </c>
    </row>
    <row r="1232" spans="1:65" s="2" customFormat="1" ht="11.25">
      <c r="A1232" s="33"/>
      <c r="B1232" s="34"/>
      <c r="C1232" s="35"/>
      <c r="D1232" s="195" t="s">
        <v>149</v>
      </c>
      <c r="E1232" s="35"/>
      <c r="F1232" s="196" t="s">
        <v>2343</v>
      </c>
      <c r="G1232" s="35"/>
      <c r="H1232" s="35"/>
      <c r="I1232" s="166"/>
      <c r="J1232" s="166"/>
      <c r="K1232" s="35"/>
      <c r="L1232" s="35"/>
      <c r="M1232" s="36"/>
      <c r="N1232" s="197"/>
      <c r="O1232" s="198"/>
      <c r="P1232" s="70"/>
      <c r="Q1232" s="70"/>
      <c r="R1232" s="70"/>
      <c r="S1232" s="70"/>
      <c r="T1232" s="70"/>
      <c r="U1232" s="70"/>
      <c r="V1232" s="70"/>
      <c r="W1232" s="70"/>
      <c r="X1232" s="70"/>
      <c r="Y1232" s="71"/>
      <c r="Z1232" s="33"/>
      <c r="AA1232" s="33"/>
      <c r="AB1232" s="33"/>
      <c r="AC1232" s="33"/>
      <c r="AD1232" s="33"/>
      <c r="AE1232" s="33"/>
      <c r="AT1232" s="14" t="s">
        <v>149</v>
      </c>
      <c r="AU1232" s="14" t="s">
        <v>79</v>
      </c>
    </row>
    <row r="1233" spans="1:65" s="2" customFormat="1" ht="24.2" customHeight="1">
      <c r="A1233" s="33"/>
      <c r="B1233" s="34"/>
      <c r="C1233" s="180" t="s">
        <v>2345</v>
      </c>
      <c r="D1233" s="180" t="s">
        <v>140</v>
      </c>
      <c r="E1233" s="181" t="s">
        <v>2346</v>
      </c>
      <c r="F1233" s="182" t="s">
        <v>2347</v>
      </c>
      <c r="G1233" s="183" t="s">
        <v>143</v>
      </c>
      <c r="H1233" s="184">
        <v>1</v>
      </c>
      <c r="I1233" s="185"/>
      <c r="J1233" s="186"/>
      <c r="K1233" s="187">
        <f>ROUND(P1233*H1233,2)</f>
        <v>0</v>
      </c>
      <c r="L1233" s="182" t="s">
        <v>144</v>
      </c>
      <c r="M1233" s="188"/>
      <c r="N1233" s="189" t="s">
        <v>1</v>
      </c>
      <c r="O1233" s="190" t="s">
        <v>42</v>
      </c>
      <c r="P1233" s="191">
        <f>I1233+J1233</f>
        <v>0</v>
      </c>
      <c r="Q1233" s="191">
        <f>ROUND(I1233*H1233,2)</f>
        <v>0</v>
      </c>
      <c r="R1233" s="191">
        <f>ROUND(J1233*H1233,2)</f>
        <v>0</v>
      </c>
      <c r="S1233" s="70"/>
      <c r="T1233" s="192">
        <f>S1233*H1233</f>
        <v>0</v>
      </c>
      <c r="U1233" s="192">
        <v>0</v>
      </c>
      <c r="V1233" s="192">
        <f>U1233*H1233</f>
        <v>0</v>
      </c>
      <c r="W1233" s="192">
        <v>0</v>
      </c>
      <c r="X1233" s="192">
        <f>W1233*H1233</f>
        <v>0</v>
      </c>
      <c r="Y1233" s="193" t="s">
        <v>1</v>
      </c>
      <c r="Z1233" s="33"/>
      <c r="AA1233" s="33"/>
      <c r="AB1233" s="33"/>
      <c r="AC1233" s="33"/>
      <c r="AD1233" s="33"/>
      <c r="AE1233" s="33"/>
      <c r="AR1233" s="194" t="s">
        <v>152</v>
      </c>
      <c r="AT1233" s="194" t="s">
        <v>140</v>
      </c>
      <c r="AU1233" s="194" t="s">
        <v>79</v>
      </c>
      <c r="AY1233" s="14" t="s">
        <v>146</v>
      </c>
      <c r="BE1233" s="114">
        <f>IF(O1233="základní",K1233,0)</f>
        <v>0</v>
      </c>
      <c r="BF1233" s="114">
        <f>IF(O1233="snížená",K1233,0)</f>
        <v>0</v>
      </c>
      <c r="BG1233" s="114">
        <f>IF(O1233="zákl. přenesená",K1233,0)</f>
        <v>0</v>
      </c>
      <c r="BH1233" s="114">
        <f>IF(O1233="sníž. přenesená",K1233,0)</f>
        <v>0</v>
      </c>
      <c r="BI1233" s="114">
        <f>IF(O1233="nulová",K1233,0)</f>
        <v>0</v>
      </c>
      <c r="BJ1233" s="14" t="s">
        <v>87</v>
      </c>
      <c r="BK1233" s="114">
        <f>ROUND(P1233*H1233,2)</f>
        <v>0</v>
      </c>
      <c r="BL1233" s="14" t="s">
        <v>152</v>
      </c>
      <c r="BM1233" s="194" t="s">
        <v>2348</v>
      </c>
    </row>
    <row r="1234" spans="1:65" s="2" customFormat="1" ht="11.25">
      <c r="A1234" s="33"/>
      <c r="B1234" s="34"/>
      <c r="C1234" s="35"/>
      <c r="D1234" s="195" t="s">
        <v>149</v>
      </c>
      <c r="E1234" s="35"/>
      <c r="F1234" s="196" t="s">
        <v>2347</v>
      </c>
      <c r="G1234" s="35"/>
      <c r="H1234" s="35"/>
      <c r="I1234" s="166"/>
      <c r="J1234" s="166"/>
      <c r="K1234" s="35"/>
      <c r="L1234" s="35"/>
      <c r="M1234" s="36"/>
      <c r="N1234" s="197"/>
      <c r="O1234" s="198"/>
      <c r="P1234" s="70"/>
      <c r="Q1234" s="70"/>
      <c r="R1234" s="70"/>
      <c r="S1234" s="70"/>
      <c r="T1234" s="70"/>
      <c r="U1234" s="70"/>
      <c r="V1234" s="70"/>
      <c r="W1234" s="70"/>
      <c r="X1234" s="70"/>
      <c r="Y1234" s="71"/>
      <c r="Z1234" s="33"/>
      <c r="AA1234" s="33"/>
      <c r="AB1234" s="33"/>
      <c r="AC1234" s="33"/>
      <c r="AD1234" s="33"/>
      <c r="AE1234" s="33"/>
      <c r="AT1234" s="14" t="s">
        <v>149</v>
      </c>
      <c r="AU1234" s="14" t="s">
        <v>79</v>
      </c>
    </row>
    <row r="1235" spans="1:65" s="2" customFormat="1" ht="24.2" customHeight="1">
      <c r="A1235" s="33"/>
      <c r="B1235" s="34"/>
      <c r="C1235" s="180" t="s">
        <v>2349</v>
      </c>
      <c r="D1235" s="180" t="s">
        <v>140</v>
      </c>
      <c r="E1235" s="181" t="s">
        <v>2350</v>
      </c>
      <c r="F1235" s="182" t="s">
        <v>2351</v>
      </c>
      <c r="G1235" s="183" t="s">
        <v>143</v>
      </c>
      <c r="H1235" s="184">
        <v>1</v>
      </c>
      <c r="I1235" s="185"/>
      <c r="J1235" s="186"/>
      <c r="K1235" s="187">
        <f>ROUND(P1235*H1235,2)</f>
        <v>0</v>
      </c>
      <c r="L1235" s="182" t="s">
        <v>144</v>
      </c>
      <c r="M1235" s="188"/>
      <c r="N1235" s="189" t="s">
        <v>1</v>
      </c>
      <c r="O1235" s="190" t="s">
        <v>42</v>
      </c>
      <c r="P1235" s="191">
        <f>I1235+J1235</f>
        <v>0</v>
      </c>
      <c r="Q1235" s="191">
        <f>ROUND(I1235*H1235,2)</f>
        <v>0</v>
      </c>
      <c r="R1235" s="191">
        <f>ROUND(J1235*H1235,2)</f>
        <v>0</v>
      </c>
      <c r="S1235" s="70"/>
      <c r="T1235" s="192">
        <f>S1235*H1235</f>
        <v>0</v>
      </c>
      <c r="U1235" s="192">
        <v>0</v>
      </c>
      <c r="V1235" s="192">
        <f>U1235*H1235</f>
        <v>0</v>
      </c>
      <c r="W1235" s="192">
        <v>0</v>
      </c>
      <c r="X1235" s="192">
        <f>W1235*H1235</f>
        <v>0</v>
      </c>
      <c r="Y1235" s="193" t="s">
        <v>1</v>
      </c>
      <c r="Z1235" s="33"/>
      <c r="AA1235" s="33"/>
      <c r="AB1235" s="33"/>
      <c r="AC1235" s="33"/>
      <c r="AD1235" s="33"/>
      <c r="AE1235" s="33"/>
      <c r="AR1235" s="194" t="s">
        <v>152</v>
      </c>
      <c r="AT1235" s="194" t="s">
        <v>140</v>
      </c>
      <c r="AU1235" s="194" t="s">
        <v>79</v>
      </c>
      <c r="AY1235" s="14" t="s">
        <v>146</v>
      </c>
      <c r="BE1235" s="114">
        <f>IF(O1235="základní",K1235,0)</f>
        <v>0</v>
      </c>
      <c r="BF1235" s="114">
        <f>IF(O1235="snížená",K1235,0)</f>
        <v>0</v>
      </c>
      <c r="BG1235" s="114">
        <f>IF(O1235="zákl. přenesená",K1235,0)</f>
        <v>0</v>
      </c>
      <c r="BH1235" s="114">
        <f>IF(O1235="sníž. přenesená",K1235,0)</f>
        <v>0</v>
      </c>
      <c r="BI1235" s="114">
        <f>IF(O1235="nulová",K1235,0)</f>
        <v>0</v>
      </c>
      <c r="BJ1235" s="14" t="s">
        <v>87</v>
      </c>
      <c r="BK1235" s="114">
        <f>ROUND(P1235*H1235,2)</f>
        <v>0</v>
      </c>
      <c r="BL1235" s="14" t="s">
        <v>152</v>
      </c>
      <c r="BM1235" s="194" t="s">
        <v>2352</v>
      </c>
    </row>
    <row r="1236" spans="1:65" s="2" customFormat="1" ht="11.25">
      <c r="A1236" s="33"/>
      <c r="B1236" s="34"/>
      <c r="C1236" s="35"/>
      <c r="D1236" s="195" t="s">
        <v>149</v>
      </c>
      <c r="E1236" s="35"/>
      <c r="F1236" s="196" t="s">
        <v>2351</v>
      </c>
      <c r="G1236" s="35"/>
      <c r="H1236" s="35"/>
      <c r="I1236" s="166"/>
      <c r="J1236" s="166"/>
      <c r="K1236" s="35"/>
      <c r="L1236" s="35"/>
      <c r="M1236" s="36"/>
      <c r="N1236" s="197"/>
      <c r="O1236" s="198"/>
      <c r="P1236" s="70"/>
      <c r="Q1236" s="70"/>
      <c r="R1236" s="70"/>
      <c r="S1236" s="70"/>
      <c r="T1236" s="70"/>
      <c r="U1236" s="70"/>
      <c r="V1236" s="70"/>
      <c r="W1236" s="70"/>
      <c r="X1236" s="70"/>
      <c r="Y1236" s="71"/>
      <c r="Z1236" s="33"/>
      <c r="AA1236" s="33"/>
      <c r="AB1236" s="33"/>
      <c r="AC1236" s="33"/>
      <c r="AD1236" s="33"/>
      <c r="AE1236" s="33"/>
      <c r="AT1236" s="14" t="s">
        <v>149</v>
      </c>
      <c r="AU1236" s="14" t="s">
        <v>79</v>
      </c>
    </row>
    <row r="1237" spans="1:65" s="2" customFormat="1" ht="24.2" customHeight="1">
      <c r="A1237" s="33"/>
      <c r="B1237" s="34"/>
      <c r="C1237" s="180" t="s">
        <v>2353</v>
      </c>
      <c r="D1237" s="180" t="s">
        <v>140</v>
      </c>
      <c r="E1237" s="181" t="s">
        <v>2354</v>
      </c>
      <c r="F1237" s="182" t="s">
        <v>2355</v>
      </c>
      <c r="G1237" s="183" t="s">
        <v>143</v>
      </c>
      <c r="H1237" s="184">
        <v>1</v>
      </c>
      <c r="I1237" s="185"/>
      <c r="J1237" s="186"/>
      <c r="K1237" s="187">
        <f>ROUND(P1237*H1237,2)</f>
        <v>0</v>
      </c>
      <c r="L1237" s="182" t="s">
        <v>144</v>
      </c>
      <c r="M1237" s="188"/>
      <c r="N1237" s="189" t="s">
        <v>1</v>
      </c>
      <c r="O1237" s="190" t="s">
        <v>42</v>
      </c>
      <c r="P1237" s="191">
        <f>I1237+J1237</f>
        <v>0</v>
      </c>
      <c r="Q1237" s="191">
        <f>ROUND(I1237*H1237,2)</f>
        <v>0</v>
      </c>
      <c r="R1237" s="191">
        <f>ROUND(J1237*H1237,2)</f>
        <v>0</v>
      </c>
      <c r="S1237" s="70"/>
      <c r="T1237" s="192">
        <f>S1237*H1237</f>
        <v>0</v>
      </c>
      <c r="U1237" s="192">
        <v>0</v>
      </c>
      <c r="V1237" s="192">
        <f>U1237*H1237</f>
        <v>0</v>
      </c>
      <c r="W1237" s="192">
        <v>0</v>
      </c>
      <c r="X1237" s="192">
        <f>W1237*H1237</f>
        <v>0</v>
      </c>
      <c r="Y1237" s="193" t="s">
        <v>1</v>
      </c>
      <c r="Z1237" s="33"/>
      <c r="AA1237" s="33"/>
      <c r="AB1237" s="33"/>
      <c r="AC1237" s="33"/>
      <c r="AD1237" s="33"/>
      <c r="AE1237" s="33"/>
      <c r="AR1237" s="194" t="s">
        <v>152</v>
      </c>
      <c r="AT1237" s="194" t="s">
        <v>140</v>
      </c>
      <c r="AU1237" s="194" t="s">
        <v>79</v>
      </c>
      <c r="AY1237" s="14" t="s">
        <v>146</v>
      </c>
      <c r="BE1237" s="114">
        <f>IF(O1237="základní",K1237,0)</f>
        <v>0</v>
      </c>
      <c r="BF1237" s="114">
        <f>IF(O1237="snížená",K1237,0)</f>
        <v>0</v>
      </c>
      <c r="BG1237" s="114">
        <f>IF(O1237="zákl. přenesená",K1237,0)</f>
        <v>0</v>
      </c>
      <c r="BH1237" s="114">
        <f>IF(O1237="sníž. přenesená",K1237,0)</f>
        <v>0</v>
      </c>
      <c r="BI1237" s="114">
        <f>IF(O1237="nulová",K1237,0)</f>
        <v>0</v>
      </c>
      <c r="BJ1237" s="14" t="s">
        <v>87</v>
      </c>
      <c r="BK1237" s="114">
        <f>ROUND(P1237*H1237,2)</f>
        <v>0</v>
      </c>
      <c r="BL1237" s="14" t="s">
        <v>152</v>
      </c>
      <c r="BM1237" s="194" t="s">
        <v>2356</v>
      </c>
    </row>
    <row r="1238" spans="1:65" s="2" customFormat="1" ht="11.25">
      <c r="A1238" s="33"/>
      <c r="B1238" s="34"/>
      <c r="C1238" s="35"/>
      <c r="D1238" s="195" t="s">
        <v>149</v>
      </c>
      <c r="E1238" s="35"/>
      <c r="F1238" s="196" t="s">
        <v>2355</v>
      </c>
      <c r="G1238" s="35"/>
      <c r="H1238" s="35"/>
      <c r="I1238" s="166"/>
      <c r="J1238" s="166"/>
      <c r="K1238" s="35"/>
      <c r="L1238" s="35"/>
      <c r="M1238" s="36"/>
      <c r="N1238" s="197"/>
      <c r="O1238" s="198"/>
      <c r="P1238" s="70"/>
      <c r="Q1238" s="70"/>
      <c r="R1238" s="70"/>
      <c r="S1238" s="70"/>
      <c r="T1238" s="70"/>
      <c r="U1238" s="70"/>
      <c r="V1238" s="70"/>
      <c r="W1238" s="70"/>
      <c r="X1238" s="70"/>
      <c r="Y1238" s="71"/>
      <c r="Z1238" s="33"/>
      <c r="AA1238" s="33"/>
      <c r="AB1238" s="33"/>
      <c r="AC1238" s="33"/>
      <c r="AD1238" s="33"/>
      <c r="AE1238" s="33"/>
      <c r="AT1238" s="14" t="s">
        <v>149</v>
      </c>
      <c r="AU1238" s="14" t="s">
        <v>79</v>
      </c>
    </row>
    <row r="1239" spans="1:65" s="2" customFormat="1" ht="24.2" customHeight="1">
      <c r="A1239" s="33"/>
      <c r="B1239" s="34"/>
      <c r="C1239" s="180" t="s">
        <v>2357</v>
      </c>
      <c r="D1239" s="180" t="s">
        <v>140</v>
      </c>
      <c r="E1239" s="181" t="s">
        <v>2358</v>
      </c>
      <c r="F1239" s="182" t="s">
        <v>2359</v>
      </c>
      <c r="G1239" s="183" t="s">
        <v>143</v>
      </c>
      <c r="H1239" s="184">
        <v>1</v>
      </c>
      <c r="I1239" s="185"/>
      <c r="J1239" s="186"/>
      <c r="K1239" s="187">
        <f>ROUND(P1239*H1239,2)</f>
        <v>0</v>
      </c>
      <c r="L1239" s="182" t="s">
        <v>144</v>
      </c>
      <c r="M1239" s="188"/>
      <c r="N1239" s="189" t="s">
        <v>1</v>
      </c>
      <c r="O1239" s="190" t="s">
        <v>42</v>
      </c>
      <c r="P1239" s="191">
        <f>I1239+J1239</f>
        <v>0</v>
      </c>
      <c r="Q1239" s="191">
        <f>ROUND(I1239*H1239,2)</f>
        <v>0</v>
      </c>
      <c r="R1239" s="191">
        <f>ROUND(J1239*H1239,2)</f>
        <v>0</v>
      </c>
      <c r="S1239" s="70"/>
      <c r="T1239" s="192">
        <f>S1239*H1239</f>
        <v>0</v>
      </c>
      <c r="U1239" s="192">
        <v>0</v>
      </c>
      <c r="V1239" s="192">
        <f>U1239*H1239</f>
        <v>0</v>
      </c>
      <c r="W1239" s="192">
        <v>0</v>
      </c>
      <c r="X1239" s="192">
        <f>W1239*H1239</f>
        <v>0</v>
      </c>
      <c r="Y1239" s="193" t="s">
        <v>1</v>
      </c>
      <c r="Z1239" s="33"/>
      <c r="AA1239" s="33"/>
      <c r="AB1239" s="33"/>
      <c r="AC1239" s="33"/>
      <c r="AD1239" s="33"/>
      <c r="AE1239" s="33"/>
      <c r="AR1239" s="194" t="s">
        <v>152</v>
      </c>
      <c r="AT1239" s="194" t="s">
        <v>140</v>
      </c>
      <c r="AU1239" s="194" t="s">
        <v>79</v>
      </c>
      <c r="AY1239" s="14" t="s">
        <v>146</v>
      </c>
      <c r="BE1239" s="114">
        <f>IF(O1239="základní",K1239,0)</f>
        <v>0</v>
      </c>
      <c r="BF1239" s="114">
        <f>IF(O1239="snížená",K1239,0)</f>
        <v>0</v>
      </c>
      <c r="BG1239" s="114">
        <f>IF(O1239="zákl. přenesená",K1239,0)</f>
        <v>0</v>
      </c>
      <c r="BH1239" s="114">
        <f>IF(O1239="sníž. přenesená",K1239,0)</f>
        <v>0</v>
      </c>
      <c r="BI1239" s="114">
        <f>IF(O1239="nulová",K1239,0)</f>
        <v>0</v>
      </c>
      <c r="BJ1239" s="14" t="s">
        <v>87</v>
      </c>
      <c r="BK1239" s="114">
        <f>ROUND(P1239*H1239,2)</f>
        <v>0</v>
      </c>
      <c r="BL1239" s="14" t="s">
        <v>152</v>
      </c>
      <c r="BM1239" s="194" t="s">
        <v>2360</v>
      </c>
    </row>
    <row r="1240" spans="1:65" s="2" customFormat="1" ht="11.25">
      <c r="A1240" s="33"/>
      <c r="B1240" s="34"/>
      <c r="C1240" s="35"/>
      <c r="D1240" s="195" t="s">
        <v>149</v>
      </c>
      <c r="E1240" s="35"/>
      <c r="F1240" s="196" t="s">
        <v>2359</v>
      </c>
      <c r="G1240" s="35"/>
      <c r="H1240" s="35"/>
      <c r="I1240" s="166"/>
      <c r="J1240" s="166"/>
      <c r="K1240" s="35"/>
      <c r="L1240" s="35"/>
      <c r="M1240" s="36"/>
      <c r="N1240" s="197"/>
      <c r="O1240" s="198"/>
      <c r="P1240" s="70"/>
      <c r="Q1240" s="70"/>
      <c r="R1240" s="70"/>
      <c r="S1240" s="70"/>
      <c r="T1240" s="70"/>
      <c r="U1240" s="70"/>
      <c r="V1240" s="70"/>
      <c r="W1240" s="70"/>
      <c r="X1240" s="70"/>
      <c r="Y1240" s="71"/>
      <c r="Z1240" s="33"/>
      <c r="AA1240" s="33"/>
      <c r="AB1240" s="33"/>
      <c r="AC1240" s="33"/>
      <c r="AD1240" s="33"/>
      <c r="AE1240" s="33"/>
      <c r="AT1240" s="14" t="s">
        <v>149</v>
      </c>
      <c r="AU1240" s="14" t="s">
        <v>79</v>
      </c>
    </row>
    <row r="1241" spans="1:65" s="2" customFormat="1" ht="24.2" customHeight="1">
      <c r="A1241" s="33"/>
      <c r="B1241" s="34"/>
      <c r="C1241" s="180" t="s">
        <v>2361</v>
      </c>
      <c r="D1241" s="180" t="s">
        <v>140</v>
      </c>
      <c r="E1241" s="181" t="s">
        <v>2362</v>
      </c>
      <c r="F1241" s="182" t="s">
        <v>2363</v>
      </c>
      <c r="G1241" s="183" t="s">
        <v>143</v>
      </c>
      <c r="H1241" s="184">
        <v>1</v>
      </c>
      <c r="I1241" s="185"/>
      <c r="J1241" s="186"/>
      <c r="K1241" s="187">
        <f>ROUND(P1241*H1241,2)</f>
        <v>0</v>
      </c>
      <c r="L1241" s="182" t="s">
        <v>144</v>
      </c>
      <c r="M1241" s="188"/>
      <c r="N1241" s="189" t="s">
        <v>1</v>
      </c>
      <c r="O1241" s="190" t="s">
        <v>42</v>
      </c>
      <c r="P1241" s="191">
        <f>I1241+J1241</f>
        <v>0</v>
      </c>
      <c r="Q1241" s="191">
        <f>ROUND(I1241*H1241,2)</f>
        <v>0</v>
      </c>
      <c r="R1241" s="191">
        <f>ROUND(J1241*H1241,2)</f>
        <v>0</v>
      </c>
      <c r="S1241" s="70"/>
      <c r="T1241" s="192">
        <f>S1241*H1241</f>
        <v>0</v>
      </c>
      <c r="U1241" s="192">
        <v>0</v>
      </c>
      <c r="V1241" s="192">
        <f>U1241*H1241</f>
        <v>0</v>
      </c>
      <c r="W1241" s="192">
        <v>0</v>
      </c>
      <c r="X1241" s="192">
        <f>W1241*H1241</f>
        <v>0</v>
      </c>
      <c r="Y1241" s="193" t="s">
        <v>1</v>
      </c>
      <c r="Z1241" s="33"/>
      <c r="AA1241" s="33"/>
      <c r="AB1241" s="33"/>
      <c r="AC1241" s="33"/>
      <c r="AD1241" s="33"/>
      <c r="AE1241" s="33"/>
      <c r="AR1241" s="194" t="s">
        <v>152</v>
      </c>
      <c r="AT1241" s="194" t="s">
        <v>140</v>
      </c>
      <c r="AU1241" s="194" t="s">
        <v>79</v>
      </c>
      <c r="AY1241" s="14" t="s">
        <v>146</v>
      </c>
      <c r="BE1241" s="114">
        <f>IF(O1241="základní",K1241,0)</f>
        <v>0</v>
      </c>
      <c r="BF1241" s="114">
        <f>IF(O1241="snížená",K1241,0)</f>
        <v>0</v>
      </c>
      <c r="BG1241" s="114">
        <f>IF(O1241="zákl. přenesená",K1241,0)</f>
        <v>0</v>
      </c>
      <c r="BH1241" s="114">
        <f>IF(O1241="sníž. přenesená",K1241,0)</f>
        <v>0</v>
      </c>
      <c r="BI1241" s="114">
        <f>IF(O1241="nulová",K1241,0)</f>
        <v>0</v>
      </c>
      <c r="BJ1241" s="14" t="s">
        <v>87</v>
      </c>
      <c r="BK1241" s="114">
        <f>ROUND(P1241*H1241,2)</f>
        <v>0</v>
      </c>
      <c r="BL1241" s="14" t="s">
        <v>152</v>
      </c>
      <c r="BM1241" s="194" t="s">
        <v>2364</v>
      </c>
    </row>
    <row r="1242" spans="1:65" s="2" customFormat="1" ht="11.25">
      <c r="A1242" s="33"/>
      <c r="B1242" s="34"/>
      <c r="C1242" s="35"/>
      <c r="D1242" s="195" t="s">
        <v>149</v>
      </c>
      <c r="E1242" s="35"/>
      <c r="F1242" s="196" t="s">
        <v>2363</v>
      </c>
      <c r="G1242" s="35"/>
      <c r="H1242" s="35"/>
      <c r="I1242" s="166"/>
      <c r="J1242" s="166"/>
      <c r="K1242" s="35"/>
      <c r="L1242" s="35"/>
      <c r="M1242" s="36"/>
      <c r="N1242" s="197"/>
      <c r="O1242" s="198"/>
      <c r="P1242" s="70"/>
      <c r="Q1242" s="70"/>
      <c r="R1242" s="70"/>
      <c r="S1242" s="70"/>
      <c r="T1242" s="70"/>
      <c r="U1242" s="70"/>
      <c r="V1242" s="70"/>
      <c r="W1242" s="70"/>
      <c r="X1242" s="70"/>
      <c r="Y1242" s="71"/>
      <c r="Z1242" s="33"/>
      <c r="AA1242" s="33"/>
      <c r="AB1242" s="33"/>
      <c r="AC1242" s="33"/>
      <c r="AD1242" s="33"/>
      <c r="AE1242" s="33"/>
      <c r="AT1242" s="14" t="s">
        <v>149</v>
      </c>
      <c r="AU1242" s="14" t="s">
        <v>79</v>
      </c>
    </row>
    <row r="1243" spans="1:65" s="2" customFormat="1" ht="24.2" customHeight="1">
      <c r="A1243" s="33"/>
      <c r="B1243" s="34"/>
      <c r="C1243" s="180" t="s">
        <v>2365</v>
      </c>
      <c r="D1243" s="180" t="s">
        <v>140</v>
      </c>
      <c r="E1243" s="181" t="s">
        <v>2366</v>
      </c>
      <c r="F1243" s="182" t="s">
        <v>2367</v>
      </c>
      <c r="G1243" s="183" t="s">
        <v>143</v>
      </c>
      <c r="H1243" s="184">
        <v>1</v>
      </c>
      <c r="I1243" s="185"/>
      <c r="J1243" s="186"/>
      <c r="K1243" s="187">
        <f>ROUND(P1243*H1243,2)</f>
        <v>0</v>
      </c>
      <c r="L1243" s="182" t="s">
        <v>144</v>
      </c>
      <c r="M1243" s="188"/>
      <c r="N1243" s="189" t="s">
        <v>1</v>
      </c>
      <c r="O1243" s="190" t="s">
        <v>42</v>
      </c>
      <c r="P1243" s="191">
        <f>I1243+J1243</f>
        <v>0</v>
      </c>
      <c r="Q1243" s="191">
        <f>ROUND(I1243*H1243,2)</f>
        <v>0</v>
      </c>
      <c r="R1243" s="191">
        <f>ROUND(J1243*H1243,2)</f>
        <v>0</v>
      </c>
      <c r="S1243" s="70"/>
      <c r="T1243" s="192">
        <f>S1243*H1243</f>
        <v>0</v>
      </c>
      <c r="U1243" s="192">
        <v>0</v>
      </c>
      <c r="V1243" s="192">
        <f>U1243*H1243</f>
        <v>0</v>
      </c>
      <c r="W1243" s="192">
        <v>0</v>
      </c>
      <c r="X1243" s="192">
        <f>W1243*H1243</f>
        <v>0</v>
      </c>
      <c r="Y1243" s="193" t="s">
        <v>1</v>
      </c>
      <c r="Z1243" s="33"/>
      <c r="AA1243" s="33"/>
      <c r="AB1243" s="33"/>
      <c r="AC1243" s="33"/>
      <c r="AD1243" s="33"/>
      <c r="AE1243" s="33"/>
      <c r="AR1243" s="194" t="s">
        <v>152</v>
      </c>
      <c r="AT1243" s="194" t="s">
        <v>140</v>
      </c>
      <c r="AU1243" s="194" t="s">
        <v>79</v>
      </c>
      <c r="AY1243" s="14" t="s">
        <v>146</v>
      </c>
      <c r="BE1243" s="114">
        <f>IF(O1243="základní",K1243,0)</f>
        <v>0</v>
      </c>
      <c r="BF1243" s="114">
        <f>IF(O1243="snížená",K1243,0)</f>
        <v>0</v>
      </c>
      <c r="BG1243" s="114">
        <f>IF(O1243="zákl. přenesená",K1243,0)</f>
        <v>0</v>
      </c>
      <c r="BH1243" s="114">
        <f>IF(O1243="sníž. přenesená",K1243,0)</f>
        <v>0</v>
      </c>
      <c r="BI1243" s="114">
        <f>IF(O1243="nulová",K1243,0)</f>
        <v>0</v>
      </c>
      <c r="BJ1243" s="14" t="s">
        <v>87</v>
      </c>
      <c r="BK1243" s="114">
        <f>ROUND(P1243*H1243,2)</f>
        <v>0</v>
      </c>
      <c r="BL1243" s="14" t="s">
        <v>152</v>
      </c>
      <c r="BM1243" s="194" t="s">
        <v>2368</v>
      </c>
    </row>
    <row r="1244" spans="1:65" s="2" customFormat="1" ht="11.25">
      <c r="A1244" s="33"/>
      <c r="B1244" s="34"/>
      <c r="C1244" s="35"/>
      <c r="D1244" s="195" t="s">
        <v>149</v>
      </c>
      <c r="E1244" s="35"/>
      <c r="F1244" s="196" t="s">
        <v>2367</v>
      </c>
      <c r="G1244" s="35"/>
      <c r="H1244" s="35"/>
      <c r="I1244" s="166"/>
      <c r="J1244" s="166"/>
      <c r="K1244" s="35"/>
      <c r="L1244" s="35"/>
      <c r="M1244" s="36"/>
      <c r="N1244" s="197"/>
      <c r="O1244" s="198"/>
      <c r="P1244" s="70"/>
      <c r="Q1244" s="70"/>
      <c r="R1244" s="70"/>
      <c r="S1244" s="70"/>
      <c r="T1244" s="70"/>
      <c r="U1244" s="70"/>
      <c r="V1244" s="70"/>
      <c r="W1244" s="70"/>
      <c r="X1244" s="70"/>
      <c r="Y1244" s="71"/>
      <c r="Z1244" s="33"/>
      <c r="AA1244" s="33"/>
      <c r="AB1244" s="33"/>
      <c r="AC1244" s="33"/>
      <c r="AD1244" s="33"/>
      <c r="AE1244" s="33"/>
      <c r="AT1244" s="14" t="s">
        <v>149</v>
      </c>
      <c r="AU1244" s="14" t="s">
        <v>79</v>
      </c>
    </row>
    <row r="1245" spans="1:65" s="2" customFormat="1" ht="24.2" customHeight="1">
      <c r="A1245" s="33"/>
      <c r="B1245" s="34"/>
      <c r="C1245" s="180" t="s">
        <v>2369</v>
      </c>
      <c r="D1245" s="180" t="s">
        <v>140</v>
      </c>
      <c r="E1245" s="181" t="s">
        <v>2370</v>
      </c>
      <c r="F1245" s="182" t="s">
        <v>2371</v>
      </c>
      <c r="G1245" s="183" t="s">
        <v>143</v>
      </c>
      <c r="H1245" s="184">
        <v>1</v>
      </c>
      <c r="I1245" s="185"/>
      <c r="J1245" s="186"/>
      <c r="K1245" s="187">
        <f>ROUND(P1245*H1245,2)</f>
        <v>0</v>
      </c>
      <c r="L1245" s="182" t="s">
        <v>144</v>
      </c>
      <c r="M1245" s="188"/>
      <c r="N1245" s="189" t="s">
        <v>1</v>
      </c>
      <c r="O1245" s="190" t="s">
        <v>42</v>
      </c>
      <c r="P1245" s="191">
        <f>I1245+J1245</f>
        <v>0</v>
      </c>
      <c r="Q1245" s="191">
        <f>ROUND(I1245*H1245,2)</f>
        <v>0</v>
      </c>
      <c r="R1245" s="191">
        <f>ROUND(J1245*H1245,2)</f>
        <v>0</v>
      </c>
      <c r="S1245" s="70"/>
      <c r="T1245" s="192">
        <f>S1245*H1245</f>
        <v>0</v>
      </c>
      <c r="U1245" s="192">
        <v>0</v>
      </c>
      <c r="V1245" s="192">
        <f>U1245*H1245</f>
        <v>0</v>
      </c>
      <c r="W1245" s="192">
        <v>0</v>
      </c>
      <c r="X1245" s="192">
        <f>W1245*H1245</f>
        <v>0</v>
      </c>
      <c r="Y1245" s="193" t="s">
        <v>1</v>
      </c>
      <c r="Z1245" s="33"/>
      <c r="AA1245" s="33"/>
      <c r="AB1245" s="33"/>
      <c r="AC1245" s="33"/>
      <c r="AD1245" s="33"/>
      <c r="AE1245" s="33"/>
      <c r="AR1245" s="194" t="s">
        <v>152</v>
      </c>
      <c r="AT1245" s="194" t="s">
        <v>140</v>
      </c>
      <c r="AU1245" s="194" t="s">
        <v>79</v>
      </c>
      <c r="AY1245" s="14" t="s">
        <v>146</v>
      </c>
      <c r="BE1245" s="114">
        <f>IF(O1245="základní",K1245,0)</f>
        <v>0</v>
      </c>
      <c r="BF1245" s="114">
        <f>IF(O1245="snížená",K1245,0)</f>
        <v>0</v>
      </c>
      <c r="BG1245" s="114">
        <f>IF(O1245="zákl. přenesená",K1245,0)</f>
        <v>0</v>
      </c>
      <c r="BH1245" s="114">
        <f>IF(O1245="sníž. přenesená",K1245,0)</f>
        <v>0</v>
      </c>
      <c r="BI1245" s="114">
        <f>IF(O1245="nulová",K1245,0)</f>
        <v>0</v>
      </c>
      <c r="BJ1245" s="14" t="s">
        <v>87</v>
      </c>
      <c r="BK1245" s="114">
        <f>ROUND(P1245*H1245,2)</f>
        <v>0</v>
      </c>
      <c r="BL1245" s="14" t="s">
        <v>152</v>
      </c>
      <c r="BM1245" s="194" t="s">
        <v>2372</v>
      </c>
    </row>
    <row r="1246" spans="1:65" s="2" customFormat="1" ht="11.25">
      <c r="A1246" s="33"/>
      <c r="B1246" s="34"/>
      <c r="C1246" s="35"/>
      <c r="D1246" s="195" t="s">
        <v>149</v>
      </c>
      <c r="E1246" s="35"/>
      <c r="F1246" s="196" t="s">
        <v>2371</v>
      </c>
      <c r="G1246" s="35"/>
      <c r="H1246" s="35"/>
      <c r="I1246" s="166"/>
      <c r="J1246" s="166"/>
      <c r="K1246" s="35"/>
      <c r="L1246" s="35"/>
      <c r="M1246" s="36"/>
      <c r="N1246" s="197"/>
      <c r="O1246" s="198"/>
      <c r="P1246" s="70"/>
      <c r="Q1246" s="70"/>
      <c r="R1246" s="70"/>
      <c r="S1246" s="70"/>
      <c r="T1246" s="70"/>
      <c r="U1246" s="70"/>
      <c r="V1246" s="70"/>
      <c r="W1246" s="70"/>
      <c r="X1246" s="70"/>
      <c r="Y1246" s="71"/>
      <c r="Z1246" s="33"/>
      <c r="AA1246" s="33"/>
      <c r="AB1246" s="33"/>
      <c r="AC1246" s="33"/>
      <c r="AD1246" s="33"/>
      <c r="AE1246" s="33"/>
      <c r="AT1246" s="14" t="s">
        <v>149</v>
      </c>
      <c r="AU1246" s="14" t="s">
        <v>79</v>
      </c>
    </row>
    <row r="1247" spans="1:65" s="2" customFormat="1" ht="24.2" customHeight="1">
      <c r="A1247" s="33"/>
      <c r="B1247" s="34"/>
      <c r="C1247" s="180" t="s">
        <v>2373</v>
      </c>
      <c r="D1247" s="180" t="s">
        <v>140</v>
      </c>
      <c r="E1247" s="181" t="s">
        <v>2374</v>
      </c>
      <c r="F1247" s="182" t="s">
        <v>2375</v>
      </c>
      <c r="G1247" s="183" t="s">
        <v>143</v>
      </c>
      <c r="H1247" s="184">
        <v>1</v>
      </c>
      <c r="I1247" s="185"/>
      <c r="J1247" s="186"/>
      <c r="K1247" s="187">
        <f>ROUND(P1247*H1247,2)</f>
        <v>0</v>
      </c>
      <c r="L1247" s="182" t="s">
        <v>144</v>
      </c>
      <c r="M1247" s="188"/>
      <c r="N1247" s="189" t="s">
        <v>1</v>
      </c>
      <c r="O1247" s="190" t="s">
        <v>42</v>
      </c>
      <c r="P1247" s="191">
        <f>I1247+J1247</f>
        <v>0</v>
      </c>
      <c r="Q1247" s="191">
        <f>ROUND(I1247*H1247,2)</f>
        <v>0</v>
      </c>
      <c r="R1247" s="191">
        <f>ROUND(J1247*H1247,2)</f>
        <v>0</v>
      </c>
      <c r="S1247" s="70"/>
      <c r="T1247" s="192">
        <f>S1247*H1247</f>
        <v>0</v>
      </c>
      <c r="U1247" s="192">
        <v>0</v>
      </c>
      <c r="V1247" s="192">
        <f>U1247*H1247</f>
        <v>0</v>
      </c>
      <c r="W1247" s="192">
        <v>0</v>
      </c>
      <c r="X1247" s="192">
        <f>W1247*H1247</f>
        <v>0</v>
      </c>
      <c r="Y1247" s="193" t="s">
        <v>1</v>
      </c>
      <c r="Z1247" s="33"/>
      <c r="AA1247" s="33"/>
      <c r="AB1247" s="33"/>
      <c r="AC1247" s="33"/>
      <c r="AD1247" s="33"/>
      <c r="AE1247" s="33"/>
      <c r="AR1247" s="194" t="s">
        <v>152</v>
      </c>
      <c r="AT1247" s="194" t="s">
        <v>140</v>
      </c>
      <c r="AU1247" s="194" t="s">
        <v>79</v>
      </c>
      <c r="AY1247" s="14" t="s">
        <v>146</v>
      </c>
      <c r="BE1247" s="114">
        <f>IF(O1247="základní",K1247,0)</f>
        <v>0</v>
      </c>
      <c r="BF1247" s="114">
        <f>IF(O1247="snížená",K1247,0)</f>
        <v>0</v>
      </c>
      <c r="BG1247" s="114">
        <f>IF(O1247="zákl. přenesená",K1247,0)</f>
        <v>0</v>
      </c>
      <c r="BH1247" s="114">
        <f>IF(O1247="sníž. přenesená",K1247,0)</f>
        <v>0</v>
      </c>
      <c r="BI1247" s="114">
        <f>IF(O1247="nulová",K1247,0)</f>
        <v>0</v>
      </c>
      <c r="BJ1247" s="14" t="s">
        <v>87</v>
      </c>
      <c r="BK1247" s="114">
        <f>ROUND(P1247*H1247,2)</f>
        <v>0</v>
      </c>
      <c r="BL1247" s="14" t="s">
        <v>152</v>
      </c>
      <c r="BM1247" s="194" t="s">
        <v>2376</v>
      </c>
    </row>
    <row r="1248" spans="1:65" s="2" customFormat="1" ht="11.25">
      <c r="A1248" s="33"/>
      <c r="B1248" s="34"/>
      <c r="C1248" s="35"/>
      <c r="D1248" s="195" t="s">
        <v>149</v>
      </c>
      <c r="E1248" s="35"/>
      <c r="F1248" s="196" t="s">
        <v>2375</v>
      </c>
      <c r="G1248" s="35"/>
      <c r="H1248" s="35"/>
      <c r="I1248" s="166"/>
      <c r="J1248" s="166"/>
      <c r="K1248" s="35"/>
      <c r="L1248" s="35"/>
      <c r="M1248" s="36"/>
      <c r="N1248" s="197"/>
      <c r="O1248" s="198"/>
      <c r="P1248" s="70"/>
      <c r="Q1248" s="70"/>
      <c r="R1248" s="70"/>
      <c r="S1248" s="70"/>
      <c r="T1248" s="70"/>
      <c r="U1248" s="70"/>
      <c r="V1248" s="70"/>
      <c r="W1248" s="70"/>
      <c r="X1248" s="70"/>
      <c r="Y1248" s="71"/>
      <c r="Z1248" s="33"/>
      <c r="AA1248" s="33"/>
      <c r="AB1248" s="33"/>
      <c r="AC1248" s="33"/>
      <c r="AD1248" s="33"/>
      <c r="AE1248" s="33"/>
      <c r="AT1248" s="14" t="s">
        <v>149</v>
      </c>
      <c r="AU1248" s="14" t="s">
        <v>79</v>
      </c>
    </row>
    <row r="1249" spans="1:65" s="2" customFormat="1" ht="24.2" customHeight="1">
      <c r="A1249" s="33"/>
      <c r="B1249" s="34"/>
      <c r="C1249" s="180" t="s">
        <v>2377</v>
      </c>
      <c r="D1249" s="180" t="s">
        <v>140</v>
      </c>
      <c r="E1249" s="181" t="s">
        <v>2378</v>
      </c>
      <c r="F1249" s="182" t="s">
        <v>2379</v>
      </c>
      <c r="G1249" s="183" t="s">
        <v>143</v>
      </c>
      <c r="H1249" s="184">
        <v>1</v>
      </c>
      <c r="I1249" s="185"/>
      <c r="J1249" s="186"/>
      <c r="K1249" s="187">
        <f>ROUND(P1249*H1249,2)</f>
        <v>0</v>
      </c>
      <c r="L1249" s="182" t="s">
        <v>144</v>
      </c>
      <c r="M1249" s="188"/>
      <c r="N1249" s="189" t="s">
        <v>1</v>
      </c>
      <c r="O1249" s="190" t="s">
        <v>42</v>
      </c>
      <c r="P1249" s="191">
        <f>I1249+J1249</f>
        <v>0</v>
      </c>
      <c r="Q1249" s="191">
        <f>ROUND(I1249*H1249,2)</f>
        <v>0</v>
      </c>
      <c r="R1249" s="191">
        <f>ROUND(J1249*H1249,2)</f>
        <v>0</v>
      </c>
      <c r="S1249" s="70"/>
      <c r="T1249" s="192">
        <f>S1249*H1249</f>
        <v>0</v>
      </c>
      <c r="U1249" s="192">
        <v>0</v>
      </c>
      <c r="V1249" s="192">
        <f>U1249*H1249</f>
        <v>0</v>
      </c>
      <c r="W1249" s="192">
        <v>0</v>
      </c>
      <c r="X1249" s="192">
        <f>W1249*H1249</f>
        <v>0</v>
      </c>
      <c r="Y1249" s="193" t="s">
        <v>1</v>
      </c>
      <c r="Z1249" s="33"/>
      <c r="AA1249" s="33"/>
      <c r="AB1249" s="33"/>
      <c r="AC1249" s="33"/>
      <c r="AD1249" s="33"/>
      <c r="AE1249" s="33"/>
      <c r="AR1249" s="194" t="s">
        <v>152</v>
      </c>
      <c r="AT1249" s="194" t="s">
        <v>140</v>
      </c>
      <c r="AU1249" s="194" t="s">
        <v>79</v>
      </c>
      <c r="AY1249" s="14" t="s">
        <v>146</v>
      </c>
      <c r="BE1249" s="114">
        <f>IF(O1249="základní",K1249,0)</f>
        <v>0</v>
      </c>
      <c r="BF1249" s="114">
        <f>IF(O1249="snížená",K1249,0)</f>
        <v>0</v>
      </c>
      <c r="BG1249" s="114">
        <f>IF(O1249="zákl. přenesená",K1249,0)</f>
        <v>0</v>
      </c>
      <c r="BH1249" s="114">
        <f>IF(O1249="sníž. přenesená",K1249,0)</f>
        <v>0</v>
      </c>
      <c r="BI1249" s="114">
        <f>IF(O1249="nulová",K1249,0)</f>
        <v>0</v>
      </c>
      <c r="BJ1249" s="14" t="s">
        <v>87</v>
      </c>
      <c r="BK1249" s="114">
        <f>ROUND(P1249*H1249,2)</f>
        <v>0</v>
      </c>
      <c r="BL1249" s="14" t="s">
        <v>152</v>
      </c>
      <c r="BM1249" s="194" t="s">
        <v>2380</v>
      </c>
    </row>
    <row r="1250" spans="1:65" s="2" customFormat="1" ht="11.25">
      <c r="A1250" s="33"/>
      <c r="B1250" s="34"/>
      <c r="C1250" s="35"/>
      <c r="D1250" s="195" t="s">
        <v>149</v>
      </c>
      <c r="E1250" s="35"/>
      <c r="F1250" s="196" t="s">
        <v>2379</v>
      </c>
      <c r="G1250" s="35"/>
      <c r="H1250" s="35"/>
      <c r="I1250" s="166"/>
      <c r="J1250" s="166"/>
      <c r="K1250" s="35"/>
      <c r="L1250" s="35"/>
      <c r="M1250" s="36"/>
      <c r="N1250" s="197"/>
      <c r="O1250" s="198"/>
      <c r="P1250" s="70"/>
      <c r="Q1250" s="70"/>
      <c r="R1250" s="70"/>
      <c r="S1250" s="70"/>
      <c r="T1250" s="70"/>
      <c r="U1250" s="70"/>
      <c r="V1250" s="70"/>
      <c r="W1250" s="70"/>
      <c r="X1250" s="70"/>
      <c r="Y1250" s="71"/>
      <c r="Z1250" s="33"/>
      <c r="AA1250" s="33"/>
      <c r="AB1250" s="33"/>
      <c r="AC1250" s="33"/>
      <c r="AD1250" s="33"/>
      <c r="AE1250" s="33"/>
      <c r="AT1250" s="14" t="s">
        <v>149</v>
      </c>
      <c r="AU1250" s="14" t="s">
        <v>79</v>
      </c>
    </row>
    <row r="1251" spans="1:65" s="2" customFormat="1" ht="24.2" customHeight="1">
      <c r="A1251" s="33"/>
      <c r="B1251" s="34"/>
      <c r="C1251" s="180" t="s">
        <v>2381</v>
      </c>
      <c r="D1251" s="180" t="s">
        <v>140</v>
      </c>
      <c r="E1251" s="181" t="s">
        <v>2382</v>
      </c>
      <c r="F1251" s="182" t="s">
        <v>2383</v>
      </c>
      <c r="G1251" s="183" t="s">
        <v>143</v>
      </c>
      <c r="H1251" s="184">
        <v>1</v>
      </c>
      <c r="I1251" s="185"/>
      <c r="J1251" s="186"/>
      <c r="K1251" s="187">
        <f>ROUND(P1251*H1251,2)</f>
        <v>0</v>
      </c>
      <c r="L1251" s="182" t="s">
        <v>144</v>
      </c>
      <c r="M1251" s="188"/>
      <c r="N1251" s="189" t="s">
        <v>1</v>
      </c>
      <c r="O1251" s="190" t="s">
        <v>42</v>
      </c>
      <c r="P1251" s="191">
        <f>I1251+J1251</f>
        <v>0</v>
      </c>
      <c r="Q1251" s="191">
        <f>ROUND(I1251*H1251,2)</f>
        <v>0</v>
      </c>
      <c r="R1251" s="191">
        <f>ROUND(J1251*H1251,2)</f>
        <v>0</v>
      </c>
      <c r="S1251" s="70"/>
      <c r="T1251" s="192">
        <f>S1251*H1251</f>
        <v>0</v>
      </c>
      <c r="U1251" s="192">
        <v>0</v>
      </c>
      <c r="V1251" s="192">
        <f>U1251*H1251</f>
        <v>0</v>
      </c>
      <c r="W1251" s="192">
        <v>0</v>
      </c>
      <c r="X1251" s="192">
        <f>W1251*H1251</f>
        <v>0</v>
      </c>
      <c r="Y1251" s="193" t="s">
        <v>1</v>
      </c>
      <c r="Z1251" s="33"/>
      <c r="AA1251" s="33"/>
      <c r="AB1251" s="33"/>
      <c r="AC1251" s="33"/>
      <c r="AD1251" s="33"/>
      <c r="AE1251" s="33"/>
      <c r="AR1251" s="194" t="s">
        <v>152</v>
      </c>
      <c r="AT1251" s="194" t="s">
        <v>140</v>
      </c>
      <c r="AU1251" s="194" t="s">
        <v>79</v>
      </c>
      <c r="AY1251" s="14" t="s">
        <v>146</v>
      </c>
      <c r="BE1251" s="114">
        <f>IF(O1251="základní",K1251,0)</f>
        <v>0</v>
      </c>
      <c r="BF1251" s="114">
        <f>IF(O1251="snížená",K1251,0)</f>
        <v>0</v>
      </c>
      <c r="BG1251" s="114">
        <f>IF(O1251="zákl. přenesená",K1251,0)</f>
        <v>0</v>
      </c>
      <c r="BH1251" s="114">
        <f>IF(O1251="sníž. přenesená",K1251,0)</f>
        <v>0</v>
      </c>
      <c r="BI1251" s="114">
        <f>IF(O1251="nulová",K1251,0)</f>
        <v>0</v>
      </c>
      <c r="BJ1251" s="14" t="s">
        <v>87</v>
      </c>
      <c r="BK1251" s="114">
        <f>ROUND(P1251*H1251,2)</f>
        <v>0</v>
      </c>
      <c r="BL1251" s="14" t="s">
        <v>152</v>
      </c>
      <c r="BM1251" s="194" t="s">
        <v>2384</v>
      </c>
    </row>
    <row r="1252" spans="1:65" s="2" customFormat="1" ht="11.25">
      <c r="A1252" s="33"/>
      <c r="B1252" s="34"/>
      <c r="C1252" s="35"/>
      <c r="D1252" s="195" t="s">
        <v>149</v>
      </c>
      <c r="E1252" s="35"/>
      <c r="F1252" s="196" t="s">
        <v>2383</v>
      </c>
      <c r="G1252" s="35"/>
      <c r="H1252" s="35"/>
      <c r="I1252" s="166"/>
      <c r="J1252" s="166"/>
      <c r="K1252" s="35"/>
      <c r="L1252" s="35"/>
      <c r="M1252" s="36"/>
      <c r="N1252" s="197"/>
      <c r="O1252" s="198"/>
      <c r="P1252" s="70"/>
      <c r="Q1252" s="70"/>
      <c r="R1252" s="70"/>
      <c r="S1252" s="70"/>
      <c r="T1252" s="70"/>
      <c r="U1252" s="70"/>
      <c r="V1252" s="70"/>
      <c r="W1252" s="70"/>
      <c r="X1252" s="70"/>
      <c r="Y1252" s="71"/>
      <c r="Z1252" s="33"/>
      <c r="AA1252" s="33"/>
      <c r="AB1252" s="33"/>
      <c r="AC1252" s="33"/>
      <c r="AD1252" s="33"/>
      <c r="AE1252" s="33"/>
      <c r="AT1252" s="14" t="s">
        <v>149</v>
      </c>
      <c r="AU1252" s="14" t="s">
        <v>79</v>
      </c>
    </row>
    <row r="1253" spans="1:65" s="2" customFormat="1" ht="24.2" customHeight="1">
      <c r="A1253" s="33"/>
      <c r="B1253" s="34"/>
      <c r="C1253" s="180" t="s">
        <v>2385</v>
      </c>
      <c r="D1253" s="180" t="s">
        <v>140</v>
      </c>
      <c r="E1253" s="181" t="s">
        <v>2386</v>
      </c>
      <c r="F1253" s="182" t="s">
        <v>2387</v>
      </c>
      <c r="G1253" s="183" t="s">
        <v>143</v>
      </c>
      <c r="H1253" s="184">
        <v>1</v>
      </c>
      <c r="I1253" s="185"/>
      <c r="J1253" s="186"/>
      <c r="K1253" s="187">
        <f>ROUND(P1253*H1253,2)</f>
        <v>0</v>
      </c>
      <c r="L1253" s="182" t="s">
        <v>144</v>
      </c>
      <c r="M1253" s="188"/>
      <c r="N1253" s="189" t="s">
        <v>1</v>
      </c>
      <c r="O1253" s="190" t="s">
        <v>42</v>
      </c>
      <c r="P1253" s="191">
        <f>I1253+J1253</f>
        <v>0</v>
      </c>
      <c r="Q1253" s="191">
        <f>ROUND(I1253*H1253,2)</f>
        <v>0</v>
      </c>
      <c r="R1253" s="191">
        <f>ROUND(J1253*H1253,2)</f>
        <v>0</v>
      </c>
      <c r="S1253" s="70"/>
      <c r="T1253" s="192">
        <f>S1253*H1253</f>
        <v>0</v>
      </c>
      <c r="U1253" s="192">
        <v>0</v>
      </c>
      <c r="V1253" s="192">
        <f>U1253*H1253</f>
        <v>0</v>
      </c>
      <c r="W1253" s="192">
        <v>0</v>
      </c>
      <c r="X1253" s="192">
        <f>W1253*H1253</f>
        <v>0</v>
      </c>
      <c r="Y1253" s="193" t="s">
        <v>1</v>
      </c>
      <c r="Z1253" s="33"/>
      <c r="AA1253" s="33"/>
      <c r="AB1253" s="33"/>
      <c r="AC1253" s="33"/>
      <c r="AD1253" s="33"/>
      <c r="AE1253" s="33"/>
      <c r="AR1253" s="194" t="s">
        <v>152</v>
      </c>
      <c r="AT1253" s="194" t="s">
        <v>140</v>
      </c>
      <c r="AU1253" s="194" t="s">
        <v>79</v>
      </c>
      <c r="AY1253" s="14" t="s">
        <v>146</v>
      </c>
      <c r="BE1253" s="114">
        <f>IF(O1253="základní",K1253,0)</f>
        <v>0</v>
      </c>
      <c r="BF1253" s="114">
        <f>IF(O1253="snížená",K1253,0)</f>
        <v>0</v>
      </c>
      <c r="BG1253" s="114">
        <f>IF(O1253="zákl. přenesená",K1253,0)</f>
        <v>0</v>
      </c>
      <c r="BH1253" s="114">
        <f>IF(O1253="sníž. přenesená",K1253,0)</f>
        <v>0</v>
      </c>
      <c r="BI1253" s="114">
        <f>IF(O1253="nulová",K1253,0)</f>
        <v>0</v>
      </c>
      <c r="BJ1253" s="14" t="s">
        <v>87</v>
      </c>
      <c r="BK1253" s="114">
        <f>ROUND(P1253*H1253,2)</f>
        <v>0</v>
      </c>
      <c r="BL1253" s="14" t="s">
        <v>152</v>
      </c>
      <c r="BM1253" s="194" t="s">
        <v>2388</v>
      </c>
    </row>
    <row r="1254" spans="1:65" s="2" customFormat="1" ht="11.25">
      <c r="A1254" s="33"/>
      <c r="B1254" s="34"/>
      <c r="C1254" s="35"/>
      <c r="D1254" s="195" t="s">
        <v>149</v>
      </c>
      <c r="E1254" s="35"/>
      <c r="F1254" s="196" t="s">
        <v>2387</v>
      </c>
      <c r="G1254" s="35"/>
      <c r="H1254" s="35"/>
      <c r="I1254" s="166"/>
      <c r="J1254" s="166"/>
      <c r="K1254" s="35"/>
      <c r="L1254" s="35"/>
      <c r="M1254" s="36"/>
      <c r="N1254" s="197"/>
      <c r="O1254" s="198"/>
      <c r="P1254" s="70"/>
      <c r="Q1254" s="70"/>
      <c r="R1254" s="70"/>
      <c r="S1254" s="70"/>
      <c r="T1254" s="70"/>
      <c r="U1254" s="70"/>
      <c r="V1254" s="70"/>
      <c r="W1254" s="70"/>
      <c r="X1254" s="70"/>
      <c r="Y1254" s="71"/>
      <c r="Z1254" s="33"/>
      <c r="AA1254" s="33"/>
      <c r="AB1254" s="33"/>
      <c r="AC1254" s="33"/>
      <c r="AD1254" s="33"/>
      <c r="AE1254" s="33"/>
      <c r="AT1254" s="14" t="s">
        <v>149</v>
      </c>
      <c r="AU1254" s="14" t="s">
        <v>79</v>
      </c>
    </row>
    <row r="1255" spans="1:65" s="2" customFormat="1" ht="24.2" customHeight="1">
      <c r="A1255" s="33"/>
      <c r="B1255" s="34"/>
      <c r="C1255" s="180" t="s">
        <v>2389</v>
      </c>
      <c r="D1255" s="180" t="s">
        <v>140</v>
      </c>
      <c r="E1255" s="181" t="s">
        <v>2390</v>
      </c>
      <c r="F1255" s="182" t="s">
        <v>2391</v>
      </c>
      <c r="G1255" s="183" t="s">
        <v>143</v>
      </c>
      <c r="H1255" s="184">
        <v>1</v>
      </c>
      <c r="I1255" s="185"/>
      <c r="J1255" s="186"/>
      <c r="K1255" s="187">
        <f>ROUND(P1255*H1255,2)</f>
        <v>0</v>
      </c>
      <c r="L1255" s="182" t="s">
        <v>144</v>
      </c>
      <c r="M1255" s="188"/>
      <c r="N1255" s="189" t="s">
        <v>1</v>
      </c>
      <c r="O1255" s="190" t="s">
        <v>42</v>
      </c>
      <c r="P1255" s="191">
        <f>I1255+J1255</f>
        <v>0</v>
      </c>
      <c r="Q1255" s="191">
        <f>ROUND(I1255*H1255,2)</f>
        <v>0</v>
      </c>
      <c r="R1255" s="191">
        <f>ROUND(J1255*H1255,2)</f>
        <v>0</v>
      </c>
      <c r="S1255" s="70"/>
      <c r="T1255" s="192">
        <f>S1255*H1255</f>
        <v>0</v>
      </c>
      <c r="U1255" s="192">
        <v>0</v>
      </c>
      <c r="V1255" s="192">
        <f>U1255*H1255</f>
        <v>0</v>
      </c>
      <c r="W1255" s="192">
        <v>0</v>
      </c>
      <c r="X1255" s="192">
        <f>W1255*H1255</f>
        <v>0</v>
      </c>
      <c r="Y1255" s="193" t="s">
        <v>1</v>
      </c>
      <c r="Z1255" s="33"/>
      <c r="AA1255" s="33"/>
      <c r="AB1255" s="33"/>
      <c r="AC1255" s="33"/>
      <c r="AD1255" s="33"/>
      <c r="AE1255" s="33"/>
      <c r="AR1255" s="194" t="s">
        <v>152</v>
      </c>
      <c r="AT1255" s="194" t="s">
        <v>140</v>
      </c>
      <c r="AU1255" s="194" t="s">
        <v>79</v>
      </c>
      <c r="AY1255" s="14" t="s">
        <v>146</v>
      </c>
      <c r="BE1255" s="114">
        <f>IF(O1255="základní",K1255,0)</f>
        <v>0</v>
      </c>
      <c r="BF1255" s="114">
        <f>IF(O1255="snížená",K1255,0)</f>
        <v>0</v>
      </c>
      <c r="BG1255" s="114">
        <f>IF(O1255="zákl. přenesená",K1255,0)</f>
        <v>0</v>
      </c>
      <c r="BH1255" s="114">
        <f>IF(O1255="sníž. přenesená",K1255,0)</f>
        <v>0</v>
      </c>
      <c r="BI1255" s="114">
        <f>IF(O1255="nulová",K1255,0)</f>
        <v>0</v>
      </c>
      <c r="BJ1255" s="14" t="s">
        <v>87</v>
      </c>
      <c r="BK1255" s="114">
        <f>ROUND(P1255*H1255,2)</f>
        <v>0</v>
      </c>
      <c r="BL1255" s="14" t="s">
        <v>152</v>
      </c>
      <c r="BM1255" s="194" t="s">
        <v>2392</v>
      </c>
    </row>
    <row r="1256" spans="1:65" s="2" customFormat="1" ht="11.25">
      <c r="A1256" s="33"/>
      <c r="B1256" s="34"/>
      <c r="C1256" s="35"/>
      <c r="D1256" s="195" t="s">
        <v>149</v>
      </c>
      <c r="E1256" s="35"/>
      <c r="F1256" s="196" t="s">
        <v>2391</v>
      </c>
      <c r="G1256" s="35"/>
      <c r="H1256" s="35"/>
      <c r="I1256" s="166"/>
      <c r="J1256" s="166"/>
      <c r="K1256" s="35"/>
      <c r="L1256" s="35"/>
      <c r="M1256" s="36"/>
      <c r="N1256" s="197"/>
      <c r="O1256" s="198"/>
      <c r="P1256" s="70"/>
      <c r="Q1256" s="70"/>
      <c r="R1256" s="70"/>
      <c r="S1256" s="70"/>
      <c r="T1256" s="70"/>
      <c r="U1256" s="70"/>
      <c r="V1256" s="70"/>
      <c r="W1256" s="70"/>
      <c r="X1256" s="70"/>
      <c r="Y1256" s="71"/>
      <c r="Z1256" s="33"/>
      <c r="AA1256" s="33"/>
      <c r="AB1256" s="33"/>
      <c r="AC1256" s="33"/>
      <c r="AD1256" s="33"/>
      <c r="AE1256" s="33"/>
      <c r="AT1256" s="14" t="s">
        <v>149</v>
      </c>
      <c r="AU1256" s="14" t="s">
        <v>79</v>
      </c>
    </row>
    <row r="1257" spans="1:65" s="2" customFormat="1" ht="24.2" customHeight="1">
      <c r="A1257" s="33"/>
      <c r="B1257" s="34"/>
      <c r="C1257" s="180" t="s">
        <v>2393</v>
      </c>
      <c r="D1257" s="180" t="s">
        <v>140</v>
      </c>
      <c r="E1257" s="181" t="s">
        <v>2394</v>
      </c>
      <c r="F1257" s="182" t="s">
        <v>2395</v>
      </c>
      <c r="G1257" s="183" t="s">
        <v>143</v>
      </c>
      <c r="H1257" s="184">
        <v>1</v>
      </c>
      <c r="I1257" s="185"/>
      <c r="J1257" s="186"/>
      <c r="K1257" s="187">
        <f>ROUND(P1257*H1257,2)</f>
        <v>0</v>
      </c>
      <c r="L1257" s="182" t="s">
        <v>144</v>
      </c>
      <c r="M1257" s="188"/>
      <c r="N1257" s="189" t="s">
        <v>1</v>
      </c>
      <c r="O1257" s="190" t="s">
        <v>42</v>
      </c>
      <c r="P1257" s="191">
        <f>I1257+J1257</f>
        <v>0</v>
      </c>
      <c r="Q1257" s="191">
        <f>ROUND(I1257*H1257,2)</f>
        <v>0</v>
      </c>
      <c r="R1257" s="191">
        <f>ROUND(J1257*H1257,2)</f>
        <v>0</v>
      </c>
      <c r="S1257" s="70"/>
      <c r="T1257" s="192">
        <f>S1257*H1257</f>
        <v>0</v>
      </c>
      <c r="U1257" s="192">
        <v>0</v>
      </c>
      <c r="V1257" s="192">
        <f>U1257*H1257</f>
        <v>0</v>
      </c>
      <c r="W1257" s="192">
        <v>0</v>
      </c>
      <c r="X1257" s="192">
        <f>W1257*H1257</f>
        <v>0</v>
      </c>
      <c r="Y1257" s="193" t="s">
        <v>1</v>
      </c>
      <c r="Z1257" s="33"/>
      <c r="AA1257" s="33"/>
      <c r="AB1257" s="33"/>
      <c r="AC1257" s="33"/>
      <c r="AD1257" s="33"/>
      <c r="AE1257" s="33"/>
      <c r="AR1257" s="194" t="s">
        <v>152</v>
      </c>
      <c r="AT1257" s="194" t="s">
        <v>140</v>
      </c>
      <c r="AU1257" s="194" t="s">
        <v>79</v>
      </c>
      <c r="AY1257" s="14" t="s">
        <v>146</v>
      </c>
      <c r="BE1257" s="114">
        <f>IF(O1257="základní",K1257,0)</f>
        <v>0</v>
      </c>
      <c r="BF1257" s="114">
        <f>IF(O1257="snížená",K1257,0)</f>
        <v>0</v>
      </c>
      <c r="BG1257" s="114">
        <f>IF(O1257="zákl. přenesená",K1257,0)</f>
        <v>0</v>
      </c>
      <c r="BH1257" s="114">
        <f>IF(O1257="sníž. přenesená",K1257,0)</f>
        <v>0</v>
      </c>
      <c r="BI1257" s="114">
        <f>IF(O1257="nulová",K1257,0)</f>
        <v>0</v>
      </c>
      <c r="BJ1257" s="14" t="s">
        <v>87</v>
      </c>
      <c r="BK1257" s="114">
        <f>ROUND(P1257*H1257,2)</f>
        <v>0</v>
      </c>
      <c r="BL1257" s="14" t="s">
        <v>152</v>
      </c>
      <c r="BM1257" s="194" t="s">
        <v>2396</v>
      </c>
    </row>
    <row r="1258" spans="1:65" s="2" customFormat="1" ht="11.25">
      <c r="A1258" s="33"/>
      <c r="B1258" s="34"/>
      <c r="C1258" s="35"/>
      <c r="D1258" s="195" t="s">
        <v>149</v>
      </c>
      <c r="E1258" s="35"/>
      <c r="F1258" s="196" t="s">
        <v>2395</v>
      </c>
      <c r="G1258" s="35"/>
      <c r="H1258" s="35"/>
      <c r="I1258" s="166"/>
      <c r="J1258" s="166"/>
      <c r="K1258" s="35"/>
      <c r="L1258" s="35"/>
      <c r="M1258" s="36"/>
      <c r="N1258" s="197"/>
      <c r="O1258" s="198"/>
      <c r="P1258" s="70"/>
      <c r="Q1258" s="70"/>
      <c r="R1258" s="70"/>
      <c r="S1258" s="70"/>
      <c r="T1258" s="70"/>
      <c r="U1258" s="70"/>
      <c r="V1258" s="70"/>
      <c r="W1258" s="70"/>
      <c r="X1258" s="70"/>
      <c r="Y1258" s="71"/>
      <c r="Z1258" s="33"/>
      <c r="AA1258" s="33"/>
      <c r="AB1258" s="33"/>
      <c r="AC1258" s="33"/>
      <c r="AD1258" s="33"/>
      <c r="AE1258" s="33"/>
      <c r="AT1258" s="14" t="s">
        <v>149</v>
      </c>
      <c r="AU1258" s="14" t="s">
        <v>79</v>
      </c>
    </row>
    <row r="1259" spans="1:65" s="2" customFormat="1" ht="24.2" customHeight="1">
      <c r="A1259" s="33"/>
      <c r="B1259" s="34"/>
      <c r="C1259" s="180" t="s">
        <v>2397</v>
      </c>
      <c r="D1259" s="180" t="s">
        <v>140</v>
      </c>
      <c r="E1259" s="181" t="s">
        <v>2398</v>
      </c>
      <c r="F1259" s="182" t="s">
        <v>2399</v>
      </c>
      <c r="G1259" s="183" t="s">
        <v>143</v>
      </c>
      <c r="H1259" s="184">
        <v>1</v>
      </c>
      <c r="I1259" s="185"/>
      <c r="J1259" s="186"/>
      <c r="K1259" s="187">
        <f>ROUND(P1259*H1259,2)</f>
        <v>0</v>
      </c>
      <c r="L1259" s="182" t="s">
        <v>144</v>
      </c>
      <c r="M1259" s="188"/>
      <c r="N1259" s="189" t="s">
        <v>1</v>
      </c>
      <c r="O1259" s="190" t="s">
        <v>42</v>
      </c>
      <c r="P1259" s="191">
        <f>I1259+J1259</f>
        <v>0</v>
      </c>
      <c r="Q1259" s="191">
        <f>ROUND(I1259*H1259,2)</f>
        <v>0</v>
      </c>
      <c r="R1259" s="191">
        <f>ROUND(J1259*H1259,2)</f>
        <v>0</v>
      </c>
      <c r="S1259" s="70"/>
      <c r="T1259" s="192">
        <f>S1259*H1259</f>
        <v>0</v>
      </c>
      <c r="U1259" s="192">
        <v>0</v>
      </c>
      <c r="V1259" s="192">
        <f>U1259*H1259</f>
        <v>0</v>
      </c>
      <c r="W1259" s="192">
        <v>0</v>
      </c>
      <c r="X1259" s="192">
        <f>W1259*H1259</f>
        <v>0</v>
      </c>
      <c r="Y1259" s="193" t="s">
        <v>1</v>
      </c>
      <c r="Z1259" s="33"/>
      <c r="AA1259" s="33"/>
      <c r="AB1259" s="33"/>
      <c r="AC1259" s="33"/>
      <c r="AD1259" s="33"/>
      <c r="AE1259" s="33"/>
      <c r="AR1259" s="194" t="s">
        <v>152</v>
      </c>
      <c r="AT1259" s="194" t="s">
        <v>140</v>
      </c>
      <c r="AU1259" s="194" t="s">
        <v>79</v>
      </c>
      <c r="AY1259" s="14" t="s">
        <v>146</v>
      </c>
      <c r="BE1259" s="114">
        <f>IF(O1259="základní",K1259,0)</f>
        <v>0</v>
      </c>
      <c r="BF1259" s="114">
        <f>IF(O1259="snížená",K1259,0)</f>
        <v>0</v>
      </c>
      <c r="BG1259" s="114">
        <f>IF(O1259="zákl. přenesená",K1259,0)</f>
        <v>0</v>
      </c>
      <c r="BH1259" s="114">
        <f>IF(O1259="sníž. přenesená",K1259,0)</f>
        <v>0</v>
      </c>
      <c r="BI1259" s="114">
        <f>IF(O1259="nulová",K1259,0)</f>
        <v>0</v>
      </c>
      <c r="BJ1259" s="14" t="s">
        <v>87</v>
      </c>
      <c r="BK1259" s="114">
        <f>ROUND(P1259*H1259,2)</f>
        <v>0</v>
      </c>
      <c r="BL1259" s="14" t="s">
        <v>152</v>
      </c>
      <c r="BM1259" s="194" t="s">
        <v>2400</v>
      </c>
    </row>
    <row r="1260" spans="1:65" s="2" customFormat="1" ht="11.25">
      <c r="A1260" s="33"/>
      <c r="B1260" s="34"/>
      <c r="C1260" s="35"/>
      <c r="D1260" s="195" t="s">
        <v>149</v>
      </c>
      <c r="E1260" s="35"/>
      <c r="F1260" s="196" t="s">
        <v>2399</v>
      </c>
      <c r="G1260" s="35"/>
      <c r="H1260" s="35"/>
      <c r="I1260" s="166"/>
      <c r="J1260" s="166"/>
      <c r="K1260" s="35"/>
      <c r="L1260" s="35"/>
      <c r="M1260" s="36"/>
      <c r="N1260" s="197"/>
      <c r="O1260" s="198"/>
      <c r="P1260" s="70"/>
      <c r="Q1260" s="70"/>
      <c r="R1260" s="70"/>
      <c r="S1260" s="70"/>
      <c r="T1260" s="70"/>
      <c r="U1260" s="70"/>
      <c r="V1260" s="70"/>
      <c r="W1260" s="70"/>
      <c r="X1260" s="70"/>
      <c r="Y1260" s="71"/>
      <c r="Z1260" s="33"/>
      <c r="AA1260" s="33"/>
      <c r="AB1260" s="33"/>
      <c r="AC1260" s="33"/>
      <c r="AD1260" s="33"/>
      <c r="AE1260" s="33"/>
      <c r="AT1260" s="14" t="s">
        <v>149</v>
      </c>
      <c r="AU1260" s="14" t="s">
        <v>79</v>
      </c>
    </row>
    <row r="1261" spans="1:65" s="2" customFormat="1" ht="24.2" customHeight="1">
      <c r="A1261" s="33"/>
      <c r="B1261" s="34"/>
      <c r="C1261" s="180" t="s">
        <v>2401</v>
      </c>
      <c r="D1261" s="180" t="s">
        <v>140</v>
      </c>
      <c r="E1261" s="181" t="s">
        <v>2402</v>
      </c>
      <c r="F1261" s="182" t="s">
        <v>2403</v>
      </c>
      <c r="G1261" s="183" t="s">
        <v>143</v>
      </c>
      <c r="H1261" s="184">
        <v>1</v>
      </c>
      <c r="I1261" s="185"/>
      <c r="J1261" s="186"/>
      <c r="K1261" s="187">
        <f>ROUND(P1261*H1261,2)</f>
        <v>0</v>
      </c>
      <c r="L1261" s="182" t="s">
        <v>144</v>
      </c>
      <c r="M1261" s="188"/>
      <c r="N1261" s="189" t="s">
        <v>1</v>
      </c>
      <c r="O1261" s="190" t="s">
        <v>42</v>
      </c>
      <c r="P1261" s="191">
        <f>I1261+J1261</f>
        <v>0</v>
      </c>
      <c r="Q1261" s="191">
        <f>ROUND(I1261*H1261,2)</f>
        <v>0</v>
      </c>
      <c r="R1261" s="191">
        <f>ROUND(J1261*H1261,2)</f>
        <v>0</v>
      </c>
      <c r="S1261" s="70"/>
      <c r="T1261" s="192">
        <f>S1261*H1261</f>
        <v>0</v>
      </c>
      <c r="U1261" s="192">
        <v>0</v>
      </c>
      <c r="V1261" s="192">
        <f>U1261*H1261</f>
        <v>0</v>
      </c>
      <c r="W1261" s="192">
        <v>0</v>
      </c>
      <c r="X1261" s="192">
        <f>W1261*H1261</f>
        <v>0</v>
      </c>
      <c r="Y1261" s="193" t="s">
        <v>1</v>
      </c>
      <c r="Z1261" s="33"/>
      <c r="AA1261" s="33"/>
      <c r="AB1261" s="33"/>
      <c r="AC1261" s="33"/>
      <c r="AD1261" s="33"/>
      <c r="AE1261" s="33"/>
      <c r="AR1261" s="194" t="s">
        <v>152</v>
      </c>
      <c r="AT1261" s="194" t="s">
        <v>140</v>
      </c>
      <c r="AU1261" s="194" t="s">
        <v>79</v>
      </c>
      <c r="AY1261" s="14" t="s">
        <v>146</v>
      </c>
      <c r="BE1261" s="114">
        <f>IF(O1261="základní",K1261,0)</f>
        <v>0</v>
      </c>
      <c r="BF1261" s="114">
        <f>IF(O1261="snížená",K1261,0)</f>
        <v>0</v>
      </c>
      <c r="BG1261" s="114">
        <f>IF(O1261="zákl. přenesená",K1261,0)</f>
        <v>0</v>
      </c>
      <c r="BH1261" s="114">
        <f>IF(O1261="sníž. přenesená",K1261,0)</f>
        <v>0</v>
      </c>
      <c r="BI1261" s="114">
        <f>IF(O1261="nulová",K1261,0)</f>
        <v>0</v>
      </c>
      <c r="BJ1261" s="14" t="s">
        <v>87</v>
      </c>
      <c r="BK1261" s="114">
        <f>ROUND(P1261*H1261,2)</f>
        <v>0</v>
      </c>
      <c r="BL1261" s="14" t="s">
        <v>152</v>
      </c>
      <c r="BM1261" s="194" t="s">
        <v>2404</v>
      </c>
    </row>
    <row r="1262" spans="1:65" s="2" customFormat="1" ht="11.25">
      <c r="A1262" s="33"/>
      <c r="B1262" s="34"/>
      <c r="C1262" s="35"/>
      <c r="D1262" s="195" t="s">
        <v>149</v>
      </c>
      <c r="E1262" s="35"/>
      <c r="F1262" s="196" t="s">
        <v>2403</v>
      </c>
      <c r="G1262" s="35"/>
      <c r="H1262" s="35"/>
      <c r="I1262" s="166"/>
      <c r="J1262" s="166"/>
      <c r="K1262" s="35"/>
      <c r="L1262" s="35"/>
      <c r="M1262" s="36"/>
      <c r="N1262" s="197"/>
      <c r="O1262" s="198"/>
      <c r="P1262" s="70"/>
      <c r="Q1262" s="70"/>
      <c r="R1262" s="70"/>
      <c r="S1262" s="70"/>
      <c r="T1262" s="70"/>
      <c r="U1262" s="70"/>
      <c r="V1262" s="70"/>
      <c r="W1262" s="70"/>
      <c r="X1262" s="70"/>
      <c r="Y1262" s="71"/>
      <c r="Z1262" s="33"/>
      <c r="AA1262" s="33"/>
      <c r="AB1262" s="33"/>
      <c r="AC1262" s="33"/>
      <c r="AD1262" s="33"/>
      <c r="AE1262" s="33"/>
      <c r="AT1262" s="14" t="s">
        <v>149</v>
      </c>
      <c r="AU1262" s="14" t="s">
        <v>79</v>
      </c>
    </row>
    <row r="1263" spans="1:65" s="2" customFormat="1" ht="24.2" customHeight="1">
      <c r="A1263" s="33"/>
      <c r="B1263" s="34"/>
      <c r="C1263" s="180" t="s">
        <v>2405</v>
      </c>
      <c r="D1263" s="180" t="s">
        <v>140</v>
      </c>
      <c r="E1263" s="181" t="s">
        <v>2406</v>
      </c>
      <c r="F1263" s="182" t="s">
        <v>2407</v>
      </c>
      <c r="G1263" s="183" t="s">
        <v>143</v>
      </c>
      <c r="H1263" s="184">
        <v>1</v>
      </c>
      <c r="I1263" s="185"/>
      <c r="J1263" s="186"/>
      <c r="K1263" s="187">
        <f>ROUND(P1263*H1263,2)</f>
        <v>0</v>
      </c>
      <c r="L1263" s="182" t="s">
        <v>144</v>
      </c>
      <c r="M1263" s="188"/>
      <c r="N1263" s="189" t="s">
        <v>1</v>
      </c>
      <c r="O1263" s="190" t="s">
        <v>42</v>
      </c>
      <c r="P1263" s="191">
        <f>I1263+J1263</f>
        <v>0</v>
      </c>
      <c r="Q1263" s="191">
        <f>ROUND(I1263*H1263,2)</f>
        <v>0</v>
      </c>
      <c r="R1263" s="191">
        <f>ROUND(J1263*H1263,2)</f>
        <v>0</v>
      </c>
      <c r="S1263" s="70"/>
      <c r="T1263" s="192">
        <f>S1263*H1263</f>
        <v>0</v>
      </c>
      <c r="U1263" s="192">
        <v>0</v>
      </c>
      <c r="V1263" s="192">
        <f>U1263*H1263</f>
        <v>0</v>
      </c>
      <c r="W1263" s="192">
        <v>0</v>
      </c>
      <c r="X1263" s="192">
        <f>W1263*H1263</f>
        <v>0</v>
      </c>
      <c r="Y1263" s="193" t="s">
        <v>1</v>
      </c>
      <c r="Z1263" s="33"/>
      <c r="AA1263" s="33"/>
      <c r="AB1263" s="33"/>
      <c r="AC1263" s="33"/>
      <c r="AD1263" s="33"/>
      <c r="AE1263" s="33"/>
      <c r="AR1263" s="194" t="s">
        <v>152</v>
      </c>
      <c r="AT1263" s="194" t="s">
        <v>140</v>
      </c>
      <c r="AU1263" s="194" t="s">
        <v>79</v>
      </c>
      <c r="AY1263" s="14" t="s">
        <v>146</v>
      </c>
      <c r="BE1263" s="114">
        <f>IF(O1263="základní",K1263,0)</f>
        <v>0</v>
      </c>
      <c r="BF1263" s="114">
        <f>IF(O1263="snížená",K1263,0)</f>
        <v>0</v>
      </c>
      <c r="BG1263" s="114">
        <f>IF(O1263="zákl. přenesená",K1263,0)</f>
        <v>0</v>
      </c>
      <c r="BH1263" s="114">
        <f>IF(O1263="sníž. přenesená",K1263,0)</f>
        <v>0</v>
      </c>
      <c r="BI1263" s="114">
        <f>IF(O1263="nulová",K1263,0)</f>
        <v>0</v>
      </c>
      <c r="BJ1263" s="14" t="s">
        <v>87</v>
      </c>
      <c r="BK1263" s="114">
        <f>ROUND(P1263*H1263,2)</f>
        <v>0</v>
      </c>
      <c r="BL1263" s="14" t="s">
        <v>152</v>
      </c>
      <c r="BM1263" s="194" t="s">
        <v>2408</v>
      </c>
    </row>
    <row r="1264" spans="1:65" s="2" customFormat="1" ht="11.25">
      <c r="A1264" s="33"/>
      <c r="B1264" s="34"/>
      <c r="C1264" s="35"/>
      <c r="D1264" s="195" t="s">
        <v>149</v>
      </c>
      <c r="E1264" s="35"/>
      <c r="F1264" s="196" t="s">
        <v>2407</v>
      </c>
      <c r="G1264" s="35"/>
      <c r="H1264" s="35"/>
      <c r="I1264" s="166"/>
      <c r="J1264" s="166"/>
      <c r="K1264" s="35"/>
      <c r="L1264" s="35"/>
      <c r="M1264" s="36"/>
      <c r="N1264" s="197"/>
      <c r="O1264" s="198"/>
      <c r="P1264" s="70"/>
      <c r="Q1264" s="70"/>
      <c r="R1264" s="70"/>
      <c r="S1264" s="70"/>
      <c r="T1264" s="70"/>
      <c r="U1264" s="70"/>
      <c r="V1264" s="70"/>
      <c r="W1264" s="70"/>
      <c r="X1264" s="70"/>
      <c r="Y1264" s="71"/>
      <c r="Z1264" s="33"/>
      <c r="AA1264" s="33"/>
      <c r="AB1264" s="33"/>
      <c r="AC1264" s="33"/>
      <c r="AD1264" s="33"/>
      <c r="AE1264" s="33"/>
      <c r="AT1264" s="14" t="s">
        <v>149</v>
      </c>
      <c r="AU1264" s="14" t="s">
        <v>79</v>
      </c>
    </row>
    <row r="1265" spans="1:65" s="2" customFormat="1" ht="24.2" customHeight="1">
      <c r="A1265" s="33"/>
      <c r="B1265" s="34"/>
      <c r="C1265" s="180" t="s">
        <v>2409</v>
      </c>
      <c r="D1265" s="180" t="s">
        <v>140</v>
      </c>
      <c r="E1265" s="181" t="s">
        <v>2410</v>
      </c>
      <c r="F1265" s="182" t="s">
        <v>2411</v>
      </c>
      <c r="G1265" s="183" t="s">
        <v>143</v>
      </c>
      <c r="H1265" s="184">
        <v>1</v>
      </c>
      <c r="I1265" s="185"/>
      <c r="J1265" s="186"/>
      <c r="K1265" s="187">
        <f>ROUND(P1265*H1265,2)</f>
        <v>0</v>
      </c>
      <c r="L1265" s="182" t="s">
        <v>144</v>
      </c>
      <c r="M1265" s="188"/>
      <c r="N1265" s="189" t="s">
        <v>1</v>
      </c>
      <c r="O1265" s="190" t="s">
        <v>42</v>
      </c>
      <c r="P1265" s="191">
        <f>I1265+J1265</f>
        <v>0</v>
      </c>
      <c r="Q1265" s="191">
        <f>ROUND(I1265*H1265,2)</f>
        <v>0</v>
      </c>
      <c r="R1265" s="191">
        <f>ROUND(J1265*H1265,2)</f>
        <v>0</v>
      </c>
      <c r="S1265" s="70"/>
      <c r="T1265" s="192">
        <f>S1265*H1265</f>
        <v>0</v>
      </c>
      <c r="U1265" s="192">
        <v>0</v>
      </c>
      <c r="V1265" s="192">
        <f>U1265*H1265</f>
        <v>0</v>
      </c>
      <c r="W1265" s="192">
        <v>0</v>
      </c>
      <c r="X1265" s="192">
        <f>W1265*H1265</f>
        <v>0</v>
      </c>
      <c r="Y1265" s="193" t="s">
        <v>1</v>
      </c>
      <c r="Z1265" s="33"/>
      <c r="AA1265" s="33"/>
      <c r="AB1265" s="33"/>
      <c r="AC1265" s="33"/>
      <c r="AD1265" s="33"/>
      <c r="AE1265" s="33"/>
      <c r="AR1265" s="194" t="s">
        <v>152</v>
      </c>
      <c r="AT1265" s="194" t="s">
        <v>140</v>
      </c>
      <c r="AU1265" s="194" t="s">
        <v>79</v>
      </c>
      <c r="AY1265" s="14" t="s">
        <v>146</v>
      </c>
      <c r="BE1265" s="114">
        <f>IF(O1265="základní",K1265,0)</f>
        <v>0</v>
      </c>
      <c r="BF1265" s="114">
        <f>IF(O1265="snížená",K1265,0)</f>
        <v>0</v>
      </c>
      <c r="BG1265" s="114">
        <f>IF(O1265="zákl. přenesená",K1265,0)</f>
        <v>0</v>
      </c>
      <c r="BH1265" s="114">
        <f>IF(O1265="sníž. přenesená",K1265,0)</f>
        <v>0</v>
      </c>
      <c r="BI1265" s="114">
        <f>IF(O1265="nulová",K1265,0)</f>
        <v>0</v>
      </c>
      <c r="BJ1265" s="14" t="s">
        <v>87</v>
      </c>
      <c r="BK1265" s="114">
        <f>ROUND(P1265*H1265,2)</f>
        <v>0</v>
      </c>
      <c r="BL1265" s="14" t="s">
        <v>152</v>
      </c>
      <c r="BM1265" s="194" t="s">
        <v>2412</v>
      </c>
    </row>
    <row r="1266" spans="1:65" s="2" customFormat="1" ht="11.25">
      <c r="A1266" s="33"/>
      <c r="B1266" s="34"/>
      <c r="C1266" s="35"/>
      <c r="D1266" s="195" t="s">
        <v>149</v>
      </c>
      <c r="E1266" s="35"/>
      <c r="F1266" s="196" t="s">
        <v>2411</v>
      </c>
      <c r="G1266" s="35"/>
      <c r="H1266" s="35"/>
      <c r="I1266" s="166"/>
      <c r="J1266" s="166"/>
      <c r="K1266" s="35"/>
      <c r="L1266" s="35"/>
      <c r="M1266" s="36"/>
      <c r="N1266" s="197"/>
      <c r="O1266" s="198"/>
      <c r="P1266" s="70"/>
      <c r="Q1266" s="70"/>
      <c r="R1266" s="70"/>
      <c r="S1266" s="70"/>
      <c r="T1266" s="70"/>
      <c r="U1266" s="70"/>
      <c r="V1266" s="70"/>
      <c r="W1266" s="70"/>
      <c r="X1266" s="70"/>
      <c r="Y1266" s="71"/>
      <c r="Z1266" s="33"/>
      <c r="AA1266" s="33"/>
      <c r="AB1266" s="33"/>
      <c r="AC1266" s="33"/>
      <c r="AD1266" s="33"/>
      <c r="AE1266" s="33"/>
      <c r="AT1266" s="14" t="s">
        <v>149</v>
      </c>
      <c r="AU1266" s="14" t="s">
        <v>79</v>
      </c>
    </row>
    <row r="1267" spans="1:65" s="2" customFormat="1" ht="24.2" customHeight="1">
      <c r="A1267" s="33"/>
      <c r="B1267" s="34"/>
      <c r="C1267" s="180" t="s">
        <v>2413</v>
      </c>
      <c r="D1267" s="180" t="s">
        <v>140</v>
      </c>
      <c r="E1267" s="181" t="s">
        <v>2414</v>
      </c>
      <c r="F1267" s="182" t="s">
        <v>2415</v>
      </c>
      <c r="G1267" s="183" t="s">
        <v>143</v>
      </c>
      <c r="H1267" s="184">
        <v>1</v>
      </c>
      <c r="I1267" s="185"/>
      <c r="J1267" s="186"/>
      <c r="K1267" s="187">
        <f>ROUND(P1267*H1267,2)</f>
        <v>0</v>
      </c>
      <c r="L1267" s="182" t="s">
        <v>144</v>
      </c>
      <c r="M1267" s="188"/>
      <c r="N1267" s="189" t="s">
        <v>1</v>
      </c>
      <c r="O1267" s="190" t="s">
        <v>42</v>
      </c>
      <c r="P1267" s="191">
        <f>I1267+J1267</f>
        <v>0</v>
      </c>
      <c r="Q1267" s="191">
        <f>ROUND(I1267*H1267,2)</f>
        <v>0</v>
      </c>
      <c r="R1267" s="191">
        <f>ROUND(J1267*H1267,2)</f>
        <v>0</v>
      </c>
      <c r="S1267" s="70"/>
      <c r="T1267" s="192">
        <f>S1267*H1267</f>
        <v>0</v>
      </c>
      <c r="U1267" s="192">
        <v>0</v>
      </c>
      <c r="V1267" s="192">
        <f>U1267*H1267</f>
        <v>0</v>
      </c>
      <c r="W1267" s="192">
        <v>0</v>
      </c>
      <c r="X1267" s="192">
        <f>W1267*H1267</f>
        <v>0</v>
      </c>
      <c r="Y1267" s="193" t="s">
        <v>1</v>
      </c>
      <c r="Z1267" s="33"/>
      <c r="AA1267" s="33"/>
      <c r="AB1267" s="33"/>
      <c r="AC1267" s="33"/>
      <c r="AD1267" s="33"/>
      <c r="AE1267" s="33"/>
      <c r="AR1267" s="194" t="s">
        <v>152</v>
      </c>
      <c r="AT1267" s="194" t="s">
        <v>140</v>
      </c>
      <c r="AU1267" s="194" t="s">
        <v>79</v>
      </c>
      <c r="AY1267" s="14" t="s">
        <v>146</v>
      </c>
      <c r="BE1267" s="114">
        <f>IF(O1267="základní",K1267,0)</f>
        <v>0</v>
      </c>
      <c r="BF1267" s="114">
        <f>IF(O1267="snížená",K1267,0)</f>
        <v>0</v>
      </c>
      <c r="BG1267" s="114">
        <f>IF(O1267="zákl. přenesená",K1267,0)</f>
        <v>0</v>
      </c>
      <c r="BH1267" s="114">
        <f>IF(O1267="sníž. přenesená",K1267,0)</f>
        <v>0</v>
      </c>
      <c r="BI1267" s="114">
        <f>IF(O1267="nulová",K1267,0)</f>
        <v>0</v>
      </c>
      <c r="BJ1267" s="14" t="s">
        <v>87</v>
      </c>
      <c r="BK1267" s="114">
        <f>ROUND(P1267*H1267,2)</f>
        <v>0</v>
      </c>
      <c r="BL1267" s="14" t="s">
        <v>152</v>
      </c>
      <c r="BM1267" s="194" t="s">
        <v>2416</v>
      </c>
    </row>
    <row r="1268" spans="1:65" s="2" customFormat="1" ht="11.25">
      <c r="A1268" s="33"/>
      <c r="B1268" s="34"/>
      <c r="C1268" s="35"/>
      <c r="D1268" s="195" t="s">
        <v>149</v>
      </c>
      <c r="E1268" s="35"/>
      <c r="F1268" s="196" t="s">
        <v>2415</v>
      </c>
      <c r="G1268" s="35"/>
      <c r="H1268" s="35"/>
      <c r="I1268" s="166"/>
      <c r="J1268" s="166"/>
      <c r="K1268" s="35"/>
      <c r="L1268" s="35"/>
      <c r="M1268" s="36"/>
      <c r="N1268" s="197"/>
      <c r="O1268" s="198"/>
      <c r="P1268" s="70"/>
      <c r="Q1268" s="70"/>
      <c r="R1268" s="70"/>
      <c r="S1268" s="70"/>
      <c r="T1268" s="70"/>
      <c r="U1268" s="70"/>
      <c r="V1268" s="70"/>
      <c r="W1268" s="70"/>
      <c r="X1268" s="70"/>
      <c r="Y1268" s="71"/>
      <c r="Z1268" s="33"/>
      <c r="AA1268" s="33"/>
      <c r="AB1268" s="33"/>
      <c r="AC1268" s="33"/>
      <c r="AD1268" s="33"/>
      <c r="AE1268" s="33"/>
      <c r="AT1268" s="14" t="s">
        <v>149</v>
      </c>
      <c r="AU1268" s="14" t="s">
        <v>79</v>
      </c>
    </row>
    <row r="1269" spans="1:65" s="2" customFormat="1" ht="24.2" customHeight="1">
      <c r="A1269" s="33"/>
      <c r="B1269" s="34"/>
      <c r="C1269" s="180" t="s">
        <v>2417</v>
      </c>
      <c r="D1269" s="180" t="s">
        <v>140</v>
      </c>
      <c r="E1269" s="181" t="s">
        <v>2418</v>
      </c>
      <c r="F1269" s="182" t="s">
        <v>2419</v>
      </c>
      <c r="G1269" s="183" t="s">
        <v>143</v>
      </c>
      <c r="H1269" s="184">
        <v>1</v>
      </c>
      <c r="I1269" s="185"/>
      <c r="J1269" s="186"/>
      <c r="K1269" s="187">
        <f>ROUND(P1269*H1269,2)</f>
        <v>0</v>
      </c>
      <c r="L1269" s="182" t="s">
        <v>144</v>
      </c>
      <c r="M1269" s="188"/>
      <c r="N1269" s="189" t="s">
        <v>1</v>
      </c>
      <c r="O1269" s="190" t="s">
        <v>42</v>
      </c>
      <c r="P1269" s="191">
        <f>I1269+J1269</f>
        <v>0</v>
      </c>
      <c r="Q1269" s="191">
        <f>ROUND(I1269*H1269,2)</f>
        <v>0</v>
      </c>
      <c r="R1269" s="191">
        <f>ROUND(J1269*H1269,2)</f>
        <v>0</v>
      </c>
      <c r="S1269" s="70"/>
      <c r="T1269" s="192">
        <f>S1269*H1269</f>
        <v>0</v>
      </c>
      <c r="U1269" s="192">
        <v>0</v>
      </c>
      <c r="V1269" s="192">
        <f>U1269*H1269</f>
        <v>0</v>
      </c>
      <c r="W1269" s="192">
        <v>0</v>
      </c>
      <c r="X1269" s="192">
        <f>W1269*H1269</f>
        <v>0</v>
      </c>
      <c r="Y1269" s="193" t="s">
        <v>1</v>
      </c>
      <c r="Z1269" s="33"/>
      <c r="AA1269" s="33"/>
      <c r="AB1269" s="33"/>
      <c r="AC1269" s="33"/>
      <c r="AD1269" s="33"/>
      <c r="AE1269" s="33"/>
      <c r="AR1269" s="194" t="s">
        <v>152</v>
      </c>
      <c r="AT1269" s="194" t="s">
        <v>140</v>
      </c>
      <c r="AU1269" s="194" t="s">
        <v>79</v>
      </c>
      <c r="AY1269" s="14" t="s">
        <v>146</v>
      </c>
      <c r="BE1269" s="114">
        <f>IF(O1269="základní",K1269,0)</f>
        <v>0</v>
      </c>
      <c r="BF1269" s="114">
        <f>IF(O1269="snížená",K1269,0)</f>
        <v>0</v>
      </c>
      <c r="BG1269" s="114">
        <f>IF(O1269="zákl. přenesená",K1269,0)</f>
        <v>0</v>
      </c>
      <c r="BH1269" s="114">
        <f>IF(O1269="sníž. přenesená",K1269,0)</f>
        <v>0</v>
      </c>
      <c r="BI1269" s="114">
        <f>IF(O1269="nulová",K1269,0)</f>
        <v>0</v>
      </c>
      <c r="BJ1269" s="14" t="s">
        <v>87</v>
      </c>
      <c r="BK1269" s="114">
        <f>ROUND(P1269*H1269,2)</f>
        <v>0</v>
      </c>
      <c r="BL1269" s="14" t="s">
        <v>152</v>
      </c>
      <c r="BM1269" s="194" t="s">
        <v>2420</v>
      </c>
    </row>
    <row r="1270" spans="1:65" s="2" customFormat="1" ht="11.25">
      <c r="A1270" s="33"/>
      <c r="B1270" s="34"/>
      <c r="C1270" s="35"/>
      <c r="D1270" s="195" t="s">
        <v>149</v>
      </c>
      <c r="E1270" s="35"/>
      <c r="F1270" s="196" t="s">
        <v>2419</v>
      </c>
      <c r="G1270" s="35"/>
      <c r="H1270" s="35"/>
      <c r="I1270" s="166"/>
      <c r="J1270" s="166"/>
      <c r="K1270" s="35"/>
      <c r="L1270" s="35"/>
      <c r="M1270" s="36"/>
      <c r="N1270" s="197"/>
      <c r="O1270" s="198"/>
      <c r="P1270" s="70"/>
      <c r="Q1270" s="70"/>
      <c r="R1270" s="70"/>
      <c r="S1270" s="70"/>
      <c r="T1270" s="70"/>
      <c r="U1270" s="70"/>
      <c r="V1270" s="70"/>
      <c r="W1270" s="70"/>
      <c r="X1270" s="70"/>
      <c r="Y1270" s="71"/>
      <c r="Z1270" s="33"/>
      <c r="AA1270" s="33"/>
      <c r="AB1270" s="33"/>
      <c r="AC1270" s="33"/>
      <c r="AD1270" s="33"/>
      <c r="AE1270" s="33"/>
      <c r="AT1270" s="14" t="s">
        <v>149</v>
      </c>
      <c r="AU1270" s="14" t="s">
        <v>79</v>
      </c>
    </row>
    <row r="1271" spans="1:65" s="2" customFormat="1" ht="24.2" customHeight="1">
      <c r="A1271" s="33"/>
      <c r="B1271" s="34"/>
      <c r="C1271" s="180" t="s">
        <v>2421</v>
      </c>
      <c r="D1271" s="180" t="s">
        <v>140</v>
      </c>
      <c r="E1271" s="181" t="s">
        <v>2422</v>
      </c>
      <c r="F1271" s="182" t="s">
        <v>2423</v>
      </c>
      <c r="G1271" s="183" t="s">
        <v>143</v>
      </c>
      <c r="H1271" s="184">
        <v>1</v>
      </c>
      <c r="I1271" s="185"/>
      <c r="J1271" s="186"/>
      <c r="K1271" s="187">
        <f>ROUND(P1271*H1271,2)</f>
        <v>0</v>
      </c>
      <c r="L1271" s="182" t="s">
        <v>144</v>
      </c>
      <c r="M1271" s="188"/>
      <c r="N1271" s="189" t="s">
        <v>1</v>
      </c>
      <c r="O1271" s="190" t="s">
        <v>42</v>
      </c>
      <c r="P1271" s="191">
        <f>I1271+J1271</f>
        <v>0</v>
      </c>
      <c r="Q1271" s="191">
        <f>ROUND(I1271*H1271,2)</f>
        <v>0</v>
      </c>
      <c r="R1271" s="191">
        <f>ROUND(J1271*H1271,2)</f>
        <v>0</v>
      </c>
      <c r="S1271" s="70"/>
      <c r="T1271" s="192">
        <f>S1271*H1271</f>
        <v>0</v>
      </c>
      <c r="U1271" s="192">
        <v>0</v>
      </c>
      <c r="V1271" s="192">
        <f>U1271*H1271</f>
        <v>0</v>
      </c>
      <c r="W1271" s="192">
        <v>0</v>
      </c>
      <c r="X1271" s="192">
        <f>W1271*H1271</f>
        <v>0</v>
      </c>
      <c r="Y1271" s="193" t="s">
        <v>1</v>
      </c>
      <c r="Z1271" s="33"/>
      <c r="AA1271" s="33"/>
      <c r="AB1271" s="33"/>
      <c r="AC1271" s="33"/>
      <c r="AD1271" s="33"/>
      <c r="AE1271" s="33"/>
      <c r="AR1271" s="194" t="s">
        <v>152</v>
      </c>
      <c r="AT1271" s="194" t="s">
        <v>140</v>
      </c>
      <c r="AU1271" s="194" t="s">
        <v>79</v>
      </c>
      <c r="AY1271" s="14" t="s">
        <v>146</v>
      </c>
      <c r="BE1271" s="114">
        <f>IF(O1271="základní",K1271,0)</f>
        <v>0</v>
      </c>
      <c r="BF1271" s="114">
        <f>IF(O1271="snížená",K1271,0)</f>
        <v>0</v>
      </c>
      <c r="BG1271" s="114">
        <f>IF(O1271="zákl. přenesená",K1271,0)</f>
        <v>0</v>
      </c>
      <c r="BH1271" s="114">
        <f>IF(O1271="sníž. přenesená",K1271,0)</f>
        <v>0</v>
      </c>
      <c r="BI1271" s="114">
        <f>IF(O1271="nulová",K1271,0)</f>
        <v>0</v>
      </c>
      <c r="BJ1271" s="14" t="s">
        <v>87</v>
      </c>
      <c r="BK1271" s="114">
        <f>ROUND(P1271*H1271,2)</f>
        <v>0</v>
      </c>
      <c r="BL1271" s="14" t="s">
        <v>152</v>
      </c>
      <c r="BM1271" s="194" t="s">
        <v>2424</v>
      </c>
    </row>
    <row r="1272" spans="1:65" s="2" customFormat="1" ht="11.25">
      <c r="A1272" s="33"/>
      <c r="B1272" s="34"/>
      <c r="C1272" s="35"/>
      <c r="D1272" s="195" t="s">
        <v>149</v>
      </c>
      <c r="E1272" s="35"/>
      <c r="F1272" s="196" t="s">
        <v>2423</v>
      </c>
      <c r="G1272" s="35"/>
      <c r="H1272" s="35"/>
      <c r="I1272" s="166"/>
      <c r="J1272" s="166"/>
      <c r="K1272" s="35"/>
      <c r="L1272" s="35"/>
      <c r="M1272" s="36"/>
      <c r="N1272" s="197"/>
      <c r="O1272" s="198"/>
      <c r="P1272" s="70"/>
      <c r="Q1272" s="70"/>
      <c r="R1272" s="70"/>
      <c r="S1272" s="70"/>
      <c r="T1272" s="70"/>
      <c r="U1272" s="70"/>
      <c r="V1272" s="70"/>
      <c r="W1272" s="70"/>
      <c r="X1272" s="70"/>
      <c r="Y1272" s="71"/>
      <c r="Z1272" s="33"/>
      <c r="AA1272" s="33"/>
      <c r="AB1272" s="33"/>
      <c r="AC1272" s="33"/>
      <c r="AD1272" s="33"/>
      <c r="AE1272" s="33"/>
      <c r="AT1272" s="14" t="s">
        <v>149</v>
      </c>
      <c r="AU1272" s="14" t="s">
        <v>79</v>
      </c>
    </row>
    <row r="1273" spans="1:65" s="2" customFormat="1" ht="24.2" customHeight="1">
      <c r="A1273" s="33"/>
      <c r="B1273" s="34"/>
      <c r="C1273" s="180" t="s">
        <v>2425</v>
      </c>
      <c r="D1273" s="180" t="s">
        <v>140</v>
      </c>
      <c r="E1273" s="181" t="s">
        <v>2426</v>
      </c>
      <c r="F1273" s="182" t="s">
        <v>2427</v>
      </c>
      <c r="G1273" s="183" t="s">
        <v>143</v>
      </c>
      <c r="H1273" s="184">
        <v>1</v>
      </c>
      <c r="I1273" s="185"/>
      <c r="J1273" s="186"/>
      <c r="K1273" s="187">
        <f>ROUND(P1273*H1273,2)</f>
        <v>0</v>
      </c>
      <c r="L1273" s="182" t="s">
        <v>144</v>
      </c>
      <c r="M1273" s="188"/>
      <c r="N1273" s="189" t="s">
        <v>1</v>
      </c>
      <c r="O1273" s="190" t="s">
        <v>42</v>
      </c>
      <c r="P1273" s="191">
        <f>I1273+J1273</f>
        <v>0</v>
      </c>
      <c r="Q1273" s="191">
        <f>ROUND(I1273*H1273,2)</f>
        <v>0</v>
      </c>
      <c r="R1273" s="191">
        <f>ROUND(J1273*H1273,2)</f>
        <v>0</v>
      </c>
      <c r="S1273" s="70"/>
      <c r="T1273" s="192">
        <f>S1273*H1273</f>
        <v>0</v>
      </c>
      <c r="U1273" s="192">
        <v>0</v>
      </c>
      <c r="V1273" s="192">
        <f>U1273*H1273</f>
        <v>0</v>
      </c>
      <c r="W1273" s="192">
        <v>0</v>
      </c>
      <c r="X1273" s="192">
        <f>W1273*H1273</f>
        <v>0</v>
      </c>
      <c r="Y1273" s="193" t="s">
        <v>1</v>
      </c>
      <c r="Z1273" s="33"/>
      <c r="AA1273" s="33"/>
      <c r="AB1273" s="33"/>
      <c r="AC1273" s="33"/>
      <c r="AD1273" s="33"/>
      <c r="AE1273" s="33"/>
      <c r="AR1273" s="194" t="s">
        <v>152</v>
      </c>
      <c r="AT1273" s="194" t="s">
        <v>140</v>
      </c>
      <c r="AU1273" s="194" t="s">
        <v>79</v>
      </c>
      <c r="AY1273" s="14" t="s">
        <v>146</v>
      </c>
      <c r="BE1273" s="114">
        <f>IF(O1273="základní",K1273,0)</f>
        <v>0</v>
      </c>
      <c r="BF1273" s="114">
        <f>IF(O1273="snížená",K1273,0)</f>
        <v>0</v>
      </c>
      <c r="BG1273" s="114">
        <f>IF(O1273="zákl. přenesená",K1273,0)</f>
        <v>0</v>
      </c>
      <c r="BH1273" s="114">
        <f>IF(O1273="sníž. přenesená",K1273,0)</f>
        <v>0</v>
      </c>
      <c r="BI1273" s="114">
        <f>IF(O1273="nulová",K1273,0)</f>
        <v>0</v>
      </c>
      <c r="BJ1273" s="14" t="s">
        <v>87</v>
      </c>
      <c r="BK1273" s="114">
        <f>ROUND(P1273*H1273,2)</f>
        <v>0</v>
      </c>
      <c r="BL1273" s="14" t="s">
        <v>152</v>
      </c>
      <c r="BM1273" s="194" t="s">
        <v>2428</v>
      </c>
    </row>
    <row r="1274" spans="1:65" s="2" customFormat="1" ht="11.25">
      <c r="A1274" s="33"/>
      <c r="B1274" s="34"/>
      <c r="C1274" s="35"/>
      <c r="D1274" s="195" t="s">
        <v>149</v>
      </c>
      <c r="E1274" s="35"/>
      <c r="F1274" s="196" t="s">
        <v>2427</v>
      </c>
      <c r="G1274" s="35"/>
      <c r="H1274" s="35"/>
      <c r="I1274" s="166"/>
      <c r="J1274" s="166"/>
      <c r="K1274" s="35"/>
      <c r="L1274" s="35"/>
      <c r="M1274" s="36"/>
      <c r="N1274" s="197"/>
      <c r="O1274" s="198"/>
      <c r="P1274" s="70"/>
      <c r="Q1274" s="70"/>
      <c r="R1274" s="70"/>
      <c r="S1274" s="70"/>
      <c r="T1274" s="70"/>
      <c r="U1274" s="70"/>
      <c r="V1274" s="70"/>
      <c r="W1274" s="70"/>
      <c r="X1274" s="70"/>
      <c r="Y1274" s="71"/>
      <c r="Z1274" s="33"/>
      <c r="AA1274" s="33"/>
      <c r="AB1274" s="33"/>
      <c r="AC1274" s="33"/>
      <c r="AD1274" s="33"/>
      <c r="AE1274" s="33"/>
      <c r="AT1274" s="14" t="s">
        <v>149</v>
      </c>
      <c r="AU1274" s="14" t="s">
        <v>79</v>
      </c>
    </row>
    <row r="1275" spans="1:65" s="2" customFormat="1" ht="24.2" customHeight="1">
      <c r="A1275" s="33"/>
      <c r="B1275" s="34"/>
      <c r="C1275" s="180" t="s">
        <v>2429</v>
      </c>
      <c r="D1275" s="180" t="s">
        <v>140</v>
      </c>
      <c r="E1275" s="181" t="s">
        <v>2430</v>
      </c>
      <c r="F1275" s="182" t="s">
        <v>2431</v>
      </c>
      <c r="G1275" s="183" t="s">
        <v>143</v>
      </c>
      <c r="H1275" s="184">
        <v>1</v>
      </c>
      <c r="I1275" s="185"/>
      <c r="J1275" s="186"/>
      <c r="K1275" s="187">
        <f>ROUND(P1275*H1275,2)</f>
        <v>0</v>
      </c>
      <c r="L1275" s="182" t="s">
        <v>144</v>
      </c>
      <c r="M1275" s="188"/>
      <c r="N1275" s="189" t="s">
        <v>1</v>
      </c>
      <c r="O1275" s="190" t="s">
        <v>42</v>
      </c>
      <c r="P1275" s="191">
        <f>I1275+J1275</f>
        <v>0</v>
      </c>
      <c r="Q1275" s="191">
        <f>ROUND(I1275*H1275,2)</f>
        <v>0</v>
      </c>
      <c r="R1275" s="191">
        <f>ROUND(J1275*H1275,2)</f>
        <v>0</v>
      </c>
      <c r="S1275" s="70"/>
      <c r="T1275" s="192">
        <f>S1275*H1275</f>
        <v>0</v>
      </c>
      <c r="U1275" s="192">
        <v>0</v>
      </c>
      <c r="V1275" s="192">
        <f>U1275*H1275</f>
        <v>0</v>
      </c>
      <c r="W1275" s="192">
        <v>0</v>
      </c>
      <c r="X1275" s="192">
        <f>W1275*H1275</f>
        <v>0</v>
      </c>
      <c r="Y1275" s="193" t="s">
        <v>1</v>
      </c>
      <c r="Z1275" s="33"/>
      <c r="AA1275" s="33"/>
      <c r="AB1275" s="33"/>
      <c r="AC1275" s="33"/>
      <c r="AD1275" s="33"/>
      <c r="AE1275" s="33"/>
      <c r="AR1275" s="194" t="s">
        <v>152</v>
      </c>
      <c r="AT1275" s="194" t="s">
        <v>140</v>
      </c>
      <c r="AU1275" s="194" t="s">
        <v>79</v>
      </c>
      <c r="AY1275" s="14" t="s">
        <v>146</v>
      </c>
      <c r="BE1275" s="114">
        <f>IF(O1275="základní",K1275,0)</f>
        <v>0</v>
      </c>
      <c r="BF1275" s="114">
        <f>IF(O1275="snížená",K1275,0)</f>
        <v>0</v>
      </c>
      <c r="BG1275" s="114">
        <f>IF(O1275="zákl. přenesená",K1275,0)</f>
        <v>0</v>
      </c>
      <c r="BH1275" s="114">
        <f>IF(O1275="sníž. přenesená",K1275,0)</f>
        <v>0</v>
      </c>
      <c r="BI1275" s="114">
        <f>IF(O1275="nulová",K1275,0)</f>
        <v>0</v>
      </c>
      <c r="BJ1275" s="14" t="s">
        <v>87</v>
      </c>
      <c r="BK1275" s="114">
        <f>ROUND(P1275*H1275,2)</f>
        <v>0</v>
      </c>
      <c r="BL1275" s="14" t="s">
        <v>152</v>
      </c>
      <c r="BM1275" s="194" t="s">
        <v>2432</v>
      </c>
    </row>
    <row r="1276" spans="1:65" s="2" customFormat="1" ht="11.25">
      <c r="A1276" s="33"/>
      <c r="B1276" s="34"/>
      <c r="C1276" s="35"/>
      <c r="D1276" s="195" t="s">
        <v>149</v>
      </c>
      <c r="E1276" s="35"/>
      <c r="F1276" s="196" t="s">
        <v>2431</v>
      </c>
      <c r="G1276" s="35"/>
      <c r="H1276" s="35"/>
      <c r="I1276" s="166"/>
      <c r="J1276" s="166"/>
      <c r="K1276" s="35"/>
      <c r="L1276" s="35"/>
      <c r="M1276" s="36"/>
      <c r="N1276" s="197"/>
      <c r="O1276" s="198"/>
      <c r="P1276" s="70"/>
      <c r="Q1276" s="70"/>
      <c r="R1276" s="70"/>
      <c r="S1276" s="70"/>
      <c r="T1276" s="70"/>
      <c r="U1276" s="70"/>
      <c r="V1276" s="70"/>
      <c r="W1276" s="70"/>
      <c r="X1276" s="70"/>
      <c r="Y1276" s="71"/>
      <c r="Z1276" s="33"/>
      <c r="AA1276" s="33"/>
      <c r="AB1276" s="33"/>
      <c r="AC1276" s="33"/>
      <c r="AD1276" s="33"/>
      <c r="AE1276" s="33"/>
      <c r="AT1276" s="14" t="s">
        <v>149</v>
      </c>
      <c r="AU1276" s="14" t="s">
        <v>79</v>
      </c>
    </row>
    <row r="1277" spans="1:65" s="2" customFormat="1" ht="24.2" customHeight="1">
      <c r="A1277" s="33"/>
      <c r="B1277" s="34"/>
      <c r="C1277" s="180" t="s">
        <v>2433</v>
      </c>
      <c r="D1277" s="180" t="s">
        <v>140</v>
      </c>
      <c r="E1277" s="181" t="s">
        <v>2434</v>
      </c>
      <c r="F1277" s="182" t="s">
        <v>2435</v>
      </c>
      <c r="G1277" s="183" t="s">
        <v>143</v>
      </c>
      <c r="H1277" s="184">
        <v>1</v>
      </c>
      <c r="I1277" s="185"/>
      <c r="J1277" s="186"/>
      <c r="K1277" s="187">
        <f>ROUND(P1277*H1277,2)</f>
        <v>0</v>
      </c>
      <c r="L1277" s="182" t="s">
        <v>144</v>
      </c>
      <c r="M1277" s="188"/>
      <c r="N1277" s="189" t="s">
        <v>1</v>
      </c>
      <c r="O1277" s="190" t="s">
        <v>42</v>
      </c>
      <c r="P1277" s="191">
        <f>I1277+J1277</f>
        <v>0</v>
      </c>
      <c r="Q1277" s="191">
        <f>ROUND(I1277*H1277,2)</f>
        <v>0</v>
      </c>
      <c r="R1277" s="191">
        <f>ROUND(J1277*H1277,2)</f>
        <v>0</v>
      </c>
      <c r="S1277" s="70"/>
      <c r="T1277" s="192">
        <f>S1277*H1277</f>
        <v>0</v>
      </c>
      <c r="U1277" s="192">
        <v>0</v>
      </c>
      <c r="V1277" s="192">
        <f>U1277*H1277</f>
        <v>0</v>
      </c>
      <c r="W1277" s="192">
        <v>0</v>
      </c>
      <c r="X1277" s="192">
        <f>W1277*H1277</f>
        <v>0</v>
      </c>
      <c r="Y1277" s="193" t="s">
        <v>1</v>
      </c>
      <c r="Z1277" s="33"/>
      <c r="AA1277" s="33"/>
      <c r="AB1277" s="33"/>
      <c r="AC1277" s="33"/>
      <c r="AD1277" s="33"/>
      <c r="AE1277" s="33"/>
      <c r="AR1277" s="194" t="s">
        <v>152</v>
      </c>
      <c r="AT1277" s="194" t="s">
        <v>140</v>
      </c>
      <c r="AU1277" s="194" t="s">
        <v>79</v>
      </c>
      <c r="AY1277" s="14" t="s">
        <v>146</v>
      </c>
      <c r="BE1277" s="114">
        <f>IF(O1277="základní",K1277,0)</f>
        <v>0</v>
      </c>
      <c r="BF1277" s="114">
        <f>IF(O1277="snížená",K1277,0)</f>
        <v>0</v>
      </c>
      <c r="BG1277" s="114">
        <f>IF(O1277="zákl. přenesená",K1277,0)</f>
        <v>0</v>
      </c>
      <c r="BH1277" s="114">
        <f>IF(O1277="sníž. přenesená",K1277,0)</f>
        <v>0</v>
      </c>
      <c r="BI1277" s="114">
        <f>IF(O1277="nulová",K1277,0)</f>
        <v>0</v>
      </c>
      <c r="BJ1277" s="14" t="s">
        <v>87</v>
      </c>
      <c r="BK1277" s="114">
        <f>ROUND(P1277*H1277,2)</f>
        <v>0</v>
      </c>
      <c r="BL1277" s="14" t="s">
        <v>152</v>
      </c>
      <c r="BM1277" s="194" t="s">
        <v>2436</v>
      </c>
    </row>
    <row r="1278" spans="1:65" s="2" customFormat="1" ht="11.25">
      <c r="A1278" s="33"/>
      <c r="B1278" s="34"/>
      <c r="C1278" s="35"/>
      <c r="D1278" s="195" t="s">
        <v>149</v>
      </c>
      <c r="E1278" s="35"/>
      <c r="F1278" s="196" t="s">
        <v>2435</v>
      </c>
      <c r="G1278" s="35"/>
      <c r="H1278" s="35"/>
      <c r="I1278" s="166"/>
      <c r="J1278" s="166"/>
      <c r="K1278" s="35"/>
      <c r="L1278" s="35"/>
      <c r="M1278" s="36"/>
      <c r="N1278" s="197"/>
      <c r="O1278" s="198"/>
      <c r="P1278" s="70"/>
      <c r="Q1278" s="70"/>
      <c r="R1278" s="70"/>
      <c r="S1278" s="70"/>
      <c r="T1278" s="70"/>
      <c r="U1278" s="70"/>
      <c r="V1278" s="70"/>
      <c r="W1278" s="70"/>
      <c r="X1278" s="70"/>
      <c r="Y1278" s="71"/>
      <c r="Z1278" s="33"/>
      <c r="AA1278" s="33"/>
      <c r="AB1278" s="33"/>
      <c r="AC1278" s="33"/>
      <c r="AD1278" s="33"/>
      <c r="AE1278" s="33"/>
      <c r="AT1278" s="14" t="s">
        <v>149</v>
      </c>
      <c r="AU1278" s="14" t="s">
        <v>79</v>
      </c>
    </row>
    <row r="1279" spans="1:65" s="2" customFormat="1" ht="24.2" customHeight="1">
      <c r="A1279" s="33"/>
      <c r="B1279" s="34"/>
      <c r="C1279" s="180" t="s">
        <v>2437</v>
      </c>
      <c r="D1279" s="180" t="s">
        <v>140</v>
      </c>
      <c r="E1279" s="181" t="s">
        <v>2438</v>
      </c>
      <c r="F1279" s="182" t="s">
        <v>2439</v>
      </c>
      <c r="G1279" s="183" t="s">
        <v>143</v>
      </c>
      <c r="H1279" s="184">
        <v>1</v>
      </c>
      <c r="I1279" s="185"/>
      <c r="J1279" s="186"/>
      <c r="K1279" s="187">
        <f>ROUND(P1279*H1279,2)</f>
        <v>0</v>
      </c>
      <c r="L1279" s="182" t="s">
        <v>144</v>
      </c>
      <c r="M1279" s="188"/>
      <c r="N1279" s="189" t="s">
        <v>1</v>
      </c>
      <c r="O1279" s="190" t="s">
        <v>42</v>
      </c>
      <c r="P1279" s="191">
        <f>I1279+J1279</f>
        <v>0</v>
      </c>
      <c r="Q1279" s="191">
        <f>ROUND(I1279*H1279,2)</f>
        <v>0</v>
      </c>
      <c r="R1279" s="191">
        <f>ROUND(J1279*H1279,2)</f>
        <v>0</v>
      </c>
      <c r="S1279" s="70"/>
      <c r="T1279" s="192">
        <f>S1279*H1279</f>
        <v>0</v>
      </c>
      <c r="U1279" s="192">
        <v>0</v>
      </c>
      <c r="V1279" s="192">
        <f>U1279*H1279</f>
        <v>0</v>
      </c>
      <c r="W1279" s="192">
        <v>0</v>
      </c>
      <c r="X1279" s="192">
        <f>W1279*H1279</f>
        <v>0</v>
      </c>
      <c r="Y1279" s="193" t="s">
        <v>1</v>
      </c>
      <c r="Z1279" s="33"/>
      <c r="AA1279" s="33"/>
      <c r="AB1279" s="33"/>
      <c r="AC1279" s="33"/>
      <c r="AD1279" s="33"/>
      <c r="AE1279" s="33"/>
      <c r="AR1279" s="194" t="s">
        <v>152</v>
      </c>
      <c r="AT1279" s="194" t="s">
        <v>140</v>
      </c>
      <c r="AU1279" s="194" t="s">
        <v>79</v>
      </c>
      <c r="AY1279" s="14" t="s">
        <v>146</v>
      </c>
      <c r="BE1279" s="114">
        <f>IF(O1279="základní",K1279,0)</f>
        <v>0</v>
      </c>
      <c r="BF1279" s="114">
        <f>IF(O1279="snížená",K1279,0)</f>
        <v>0</v>
      </c>
      <c r="BG1279" s="114">
        <f>IF(O1279="zákl. přenesená",K1279,0)</f>
        <v>0</v>
      </c>
      <c r="BH1279" s="114">
        <f>IF(O1279="sníž. přenesená",K1279,0)</f>
        <v>0</v>
      </c>
      <c r="BI1279" s="114">
        <f>IF(O1279="nulová",K1279,0)</f>
        <v>0</v>
      </c>
      <c r="BJ1279" s="14" t="s">
        <v>87</v>
      </c>
      <c r="BK1279" s="114">
        <f>ROUND(P1279*H1279,2)</f>
        <v>0</v>
      </c>
      <c r="BL1279" s="14" t="s">
        <v>152</v>
      </c>
      <c r="BM1279" s="194" t="s">
        <v>2440</v>
      </c>
    </row>
    <row r="1280" spans="1:65" s="2" customFormat="1" ht="11.25">
      <c r="A1280" s="33"/>
      <c r="B1280" s="34"/>
      <c r="C1280" s="35"/>
      <c r="D1280" s="195" t="s">
        <v>149</v>
      </c>
      <c r="E1280" s="35"/>
      <c r="F1280" s="196" t="s">
        <v>2439</v>
      </c>
      <c r="G1280" s="35"/>
      <c r="H1280" s="35"/>
      <c r="I1280" s="166"/>
      <c r="J1280" s="166"/>
      <c r="K1280" s="35"/>
      <c r="L1280" s="35"/>
      <c r="M1280" s="36"/>
      <c r="N1280" s="197"/>
      <c r="O1280" s="198"/>
      <c r="P1280" s="70"/>
      <c r="Q1280" s="70"/>
      <c r="R1280" s="70"/>
      <c r="S1280" s="70"/>
      <c r="T1280" s="70"/>
      <c r="U1280" s="70"/>
      <c r="V1280" s="70"/>
      <c r="W1280" s="70"/>
      <c r="X1280" s="70"/>
      <c r="Y1280" s="71"/>
      <c r="Z1280" s="33"/>
      <c r="AA1280" s="33"/>
      <c r="AB1280" s="33"/>
      <c r="AC1280" s="33"/>
      <c r="AD1280" s="33"/>
      <c r="AE1280" s="33"/>
      <c r="AT1280" s="14" t="s">
        <v>149</v>
      </c>
      <c r="AU1280" s="14" t="s">
        <v>79</v>
      </c>
    </row>
    <row r="1281" spans="1:65" s="2" customFormat="1" ht="24.2" customHeight="1">
      <c r="A1281" s="33"/>
      <c r="B1281" s="34"/>
      <c r="C1281" s="180" t="s">
        <v>2441</v>
      </c>
      <c r="D1281" s="180" t="s">
        <v>140</v>
      </c>
      <c r="E1281" s="181" t="s">
        <v>2442</v>
      </c>
      <c r="F1281" s="182" t="s">
        <v>2443</v>
      </c>
      <c r="G1281" s="183" t="s">
        <v>143</v>
      </c>
      <c r="H1281" s="184">
        <v>1</v>
      </c>
      <c r="I1281" s="185"/>
      <c r="J1281" s="186"/>
      <c r="K1281" s="187">
        <f>ROUND(P1281*H1281,2)</f>
        <v>0</v>
      </c>
      <c r="L1281" s="182" t="s">
        <v>144</v>
      </c>
      <c r="M1281" s="188"/>
      <c r="N1281" s="189" t="s">
        <v>1</v>
      </c>
      <c r="O1281" s="190" t="s">
        <v>42</v>
      </c>
      <c r="P1281" s="191">
        <f>I1281+J1281</f>
        <v>0</v>
      </c>
      <c r="Q1281" s="191">
        <f>ROUND(I1281*H1281,2)</f>
        <v>0</v>
      </c>
      <c r="R1281" s="191">
        <f>ROUND(J1281*H1281,2)</f>
        <v>0</v>
      </c>
      <c r="S1281" s="70"/>
      <c r="T1281" s="192">
        <f>S1281*H1281</f>
        <v>0</v>
      </c>
      <c r="U1281" s="192">
        <v>0</v>
      </c>
      <c r="V1281" s="192">
        <f>U1281*H1281</f>
        <v>0</v>
      </c>
      <c r="W1281" s="192">
        <v>0</v>
      </c>
      <c r="X1281" s="192">
        <f>W1281*H1281</f>
        <v>0</v>
      </c>
      <c r="Y1281" s="193" t="s">
        <v>1</v>
      </c>
      <c r="Z1281" s="33"/>
      <c r="AA1281" s="33"/>
      <c r="AB1281" s="33"/>
      <c r="AC1281" s="33"/>
      <c r="AD1281" s="33"/>
      <c r="AE1281" s="33"/>
      <c r="AR1281" s="194" t="s">
        <v>152</v>
      </c>
      <c r="AT1281" s="194" t="s">
        <v>140</v>
      </c>
      <c r="AU1281" s="194" t="s">
        <v>79</v>
      </c>
      <c r="AY1281" s="14" t="s">
        <v>146</v>
      </c>
      <c r="BE1281" s="114">
        <f>IF(O1281="základní",K1281,0)</f>
        <v>0</v>
      </c>
      <c r="BF1281" s="114">
        <f>IF(O1281="snížená",K1281,0)</f>
        <v>0</v>
      </c>
      <c r="BG1281" s="114">
        <f>IF(O1281="zákl. přenesená",K1281,0)</f>
        <v>0</v>
      </c>
      <c r="BH1281" s="114">
        <f>IF(O1281="sníž. přenesená",K1281,0)</f>
        <v>0</v>
      </c>
      <c r="BI1281" s="114">
        <f>IF(O1281="nulová",K1281,0)</f>
        <v>0</v>
      </c>
      <c r="BJ1281" s="14" t="s">
        <v>87</v>
      </c>
      <c r="BK1281" s="114">
        <f>ROUND(P1281*H1281,2)</f>
        <v>0</v>
      </c>
      <c r="BL1281" s="14" t="s">
        <v>152</v>
      </c>
      <c r="BM1281" s="194" t="s">
        <v>2444</v>
      </c>
    </row>
    <row r="1282" spans="1:65" s="2" customFormat="1" ht="11.25">
      <c r="A1282" s="33"/>
      <c r="B1282" s="34"/>
      <c r="C1282" s="35"/>
      <c r="D1282" s="195" t="s">
        <v>149</v>
      </c>
      <c r="E1282" s="35"/>
      <c r="F1282" s="196" t="s">
        <v>2443</v>
      </c>
      <c r="G1282" s="35"/>
      <c r="H1282" s="35"/>
      <c r="I1282" s="166"/>
      <c r="J1282" s="166"/>
      <c r="K1282" s="35"/>
      <c r="L1282" s="35"/>
      <c r="M1282" s="36"/>
      <c r="N1282" s="197"/>
      <c r="O1282" s="198"/>
      <c r="P1282" s="70"/>
      <c r="Q1282" s="70"/>
      <c r="R1282" s="70"/>
      <c r="S1282" s="70"/>
      <c r="T1282" s="70"/>
      <c r="U1282" s="70"/>
      <c r="V1282" s="70"/>
      <c r="W1282" s="70"/>
      <c r="X1282" s="70"/>
      <c r="Y1282" s="71"/>
      <c r="Z1282" s="33"/>
      <c r="AA1282" s="33"/>
      <c r="AB1282" s="33"/>
      <c r="AC1282" s="33"/>
      <c r="AD1282" s="33"/>
      <c r="AE1282" s="33"/>
      <c r="AT1282" s="14" t="s">
        <v>149</v>
      </c>
      <c r="AU1282" s="14" t="s">
        <v>79</v>
      </c>
    </row>
    <row r="1283" spans="1:65" s="2" customFormat="1" ht="24.2" customHeight="1">
      <c r="A1283" s="33"/>
      <c r="B1283" s="34"/>
      <c r="C1283" s="180" t="s">
        <v>2445</v>
      </c>
      <c r="D1283" s="180" t="s">
        <v>140</v>
      </c>
      <c r="E1283" s="181" t="s">
        <v>2446</v>
      </c>
      <c r="F1283" s="182" t="s">
        <v>2447</v>
      </c>
      <c r="G1283" s="183" t="s">
        <v>143</v>
      </c>
      <c r="H1283" s="184">
        <v>1</v>
      </c>
      <c r="I1283" s="185"/>
      <c r="J1283" s="186"/>
      <c r="K1283" s="187">
        <f>ROUND(P1283*H1283,2)</f>
        <v>0</v>
      </c>
      <c r="L1283" s="182" t="s">
        <v>144</v>
      </c>
      <c r="M1283" s="188"/>
      <c r="N1283" s="189" t="s">
        <v>1</v>
      </c>
      <c r="O1283" s="190" t="s">
        <v>42</v>
      </c>
      <c r="P1283" s="191">
        <f>I1283+J1283</f>
        <v>0</v>
      </c>
      <c r="Q1283" s="191">
        <f>ROUND(I1283*H1283,2)</f>
        <v>0</v>
      </c>
      <c r="R1283" s="191">
        <f>ROUND(J1283*H1283,2)</f>
        <v>0</v>
      </c>
      <c r="S1283" s="70"/>
      <c r="T1283" s="192">
        <f>S1283*H1283</f>
        <v>0</v>
      </c>
      <c r="U1283" s="192">
        <v>0</v>
      </c>
      <c r="V1283" s="192">
        <f>U1283*H1283</f>
        <v>0</v>
      </c>
      <c r="W1283" s="192">
        <v>0</v>
      </c>
      <c r="X1283" s="192">
        <f>W1283*H1283</f>
        <v>0</v>
      </c>
      <c r="Y1283" s="193" t="s">
        <v>1</v>
      </c>
      <c r="Z1283" s="33"/>
      <c r="AA1283" s="33"/>
      <c r="AB1283" s="33"/>
      <c r="AC1283" s="33"/>
      <c r="AD1283" s="33"/>
      <c r="AE1283" s="33"/>
      <c r="AR1283" s="194" t="s">
        <v>152</v>
      </c>
      <c r="AT1283" s="194" t="s">
        <v>140</v>
      </c>
      <c r="AU1283" s="194" t="s">
        <v>79</v>
      </c>
      <c r="AY1283" s="14" t="s">
        <v>146</v>
      </c>
      <c r="BE1283" s="114">
        <f>IF(O1283="základní",K1283,0)</f>
        <v>0</v>
      </c>
      <c r="BF1283" s="114">
        <f>IF(O1283="snížená",K1283,0)</f>
        <v>0</v>
      </c>
      <c r="BG1283" s="114">
        <f>IF(O1283="zákl. přenesená",K1283,0)</f>
        <v>0</v>
      </c>
      <c r="BH1283" s="114">
        <f>IF(O1283="sníž. přenesená",K1283,0)</f>
        <v>0</v>
      </c>
      <c r="BI1283" s="114">
        <f>IF(O1283="nulová",K1283,0)</f>
        <v>0</v>
      </c>
      <c r="BJ1283" s="14" t="s">
        <v>87</v>
      </c>
      <c r="BK1283" s="114">
        <f>ROUND(P1283*H1283,2)</f>
        <v>0</v>
      </c>
      <c r="BL1283" s="14" t="s">
        <v>152</v>
      </c>
      <c r="BM1283" s="194" t="s">
        <v>2448</v>
      </c>
    </row>
    <row r="1284" spans="1:65" s="2" customFormat="1" ht="11.25">
      <c r="A1284" s="33"/>
      <c r="B1284" s="34"/>
      <c r="C1284" s="35"/>
      <c r="D1284" s="195" t="s">
        <v>149</v>
      </c>
      <c r="E1284" s="35"/>
      <c r="F1284" s="196" t="s">
        <v>2447</v>
      </c>
      <c r="G1284" s="35"/>
      <c r="H1284" s="35"/>
      <c r="I1284" s="166"/>
      <c r="J1284" s="166"/>
      <c r="K1284" s="35"/>
      <c r="L1284" s="35"/>
      <c r="M1284" s="36"/>
      <c r="N1284" s="197"/>
      <c r="O1284" s="198"/>
      <c r="P1284" s="70"/>
      <c r="Q1284" s="70"/>
      <c r="R1284" s="70"/>
      <c r="S1284" s="70"/>
      <c r="T1284" s="70"/>
      <c r="U1284" s="70"/>
      <c r="V1284" s="70"/>
      <c r="W1284" s="70"/>
      <c r="X1284" s="70"/>
      <c r="Y1284" s="71"/>
      <c r="Z1284" s="33"/>
      <c r="AA1284" s="33"/>
      <c r="AB1284" s="33"/>
      <c r="AC1284" s="33"/>
      <c r="AD1284" s="33"/>
      <c r="AE1284" s="33"/>
      <c r="AT1284" s="14" t="s">
        <v>149</v>
      </c>
      <c r="AU1284" s="14" t="s">
        <v>79</v>
      </c>
    </row>
    <row r="1285" spans="1:65" s="2" customFormat="1" ht="24.2" customHeight="1">
      <c r="A1285" s="33"/>
      <c r="B1285" s="34"/>
      <c r="C1285" s="180" t="s">
        <v>2449</v>
      </c>
      <c r="D1285" s="180" t="s">
        <v>140</v>
      </c>
      <c r="E1285" s="181" t="s">
        <v>2450</v>
      </c>
      <c r="F1285" s="182" t="s">
        <v>2451</v>
      </c>
      <c r="G1285" s="183" t="s">
        <v>143</v>
      </c>
      <c r="H1285" s="184">
        <v>1</v>
      </c>
      <c r="I1285" s="185"/>
      <c r="J1285" s="186"/>
      <c r="K1285" s="187">
        <f>ROUND(P1285*H1285,2)</f>
        <v>0</v>
      </c>
      <c r="L1285" s="182" t="s">
        <v>144</v>
      </c>
      <c r="M1285" s="188"/>
      <c r="N1285" s="189" t="s">
        <v>1</v>
      </c>
      <c r="O1285" s="190" t="s">
        <v>42</v>
      </c>
      <c r="P1285" s="191">
        <f>I1285+J1285</f>
        <v>0</v>
      </c>
      <c r="Q1285" s="191">
        <f>ROUND(I1285*H1285,2)</f>
        <v>0</v>
      </c>
      <c r="R1285" s="191">
        <f>ROUND(J1285*H1285,2)</f>
        <v>0</v>
      </c>
      <c r="S1285" s="70"/>
      <c r="T1285" s="192">
        <f>S1285*H1285</f>
        <v>0</v>
      </c>
      <c r="U1285" s="192">
        <v>0</v>
      </c>
      <c r="V1285" s="192">
        <f>U1285*H1285</f>
        <v>0</v>
      </c>
      <c r="W1285" s="192">
        <v>0</v>
      </c>
      <c r="X1285" s="192">
        <f>W1285*H1285</f>
        <v>0</v>
      </c>
      <c r="Y1285" s="193" t="s">
        <v>1</v>
      </c>
      <c r="Z1285" s="33"/>
      <c r="AA1285" s="33"/>
      <c r="AB1285" s="33"/>
      <c r="AC1285" s="33"/>
      <c r="AD1285" s="33"/>
      <c r="AE1285" s="33"/>
      <c r="AR1285" s="194" t="s">
        <v>152</v>
      </c>
      <c r="AT1285" s="194" t="s">
        <v>140</v>
      </c>
      <c r="AU1285" s="194" t="s">
        <v>79</v>
      </c>
      <c r="AY1285" s="14" t="s">
        <v>146</v>
      </c>
      <c r="BE1285" s="114">
        <f>IF(O1285="základní",K1285,0)</f>
        <v>0</v>
      </c>
      <c r="BF1285" s="114">
        <f>IF(O1285="snížená",K1285,0)</f>
        <v>0</v>
      </c>
      <c r="BG1285" s="114">
        <f>IF(O1285="zákl. přenesená",K1285,0)</f>
        <v>0</v>
      </c>
      <c r="BH1285" s="114">
        <f>IF(O1285="sníž. přenesená",K1285,0)</f>
        <v>0</v>
      </c>
      <c r="BI1285" s="114">
        <f>IF(O1285="nulová",K1285,0)</f>
        <v>0</v>
      </c>
      <c r="BJ1285" s="14" t="s">
        <v>87</v>
      </c>
      <c r="BK1285" s="114">
        <f>ROUND(P1285*H1285,2)</f>
        <v>0</v>
      </c>
      <c r="BL1285" s="14" t="s">
        <v>152</v>
      </c>
      <c r="BM1285" s="194" t="s">
        <v>2452</v>
      </c>
    </row>
    <row r="1286" spans="1:65" s="2" customFormat="1" ht="11.25">
      <c r="A1286" s="33"/>
      <c r="B1286" s="34"/>
      <c r="C1286" s="35"/>
      <c r="D1286" s="195" t="s">
        <v>149</v>
      </c>
      <c r="E1286" s="35"/>
      <c r="F1286" s="196" t="s">
        <v>2451</v>
      </c>
      <c r="G1286" s="35"/>
      <c r="H1286" s="35"/>
      <c r="I1286" s="166"/>
      <c r="J1286" s="166"/>
      <c r="K1286" s="35"/>
      <c r="L1286" s="35"/>
      <c r="M1286" s="36"/>
      <c r="N1286" s="197"/>
      <c r="O1286" s="198"/>
      <c r="P1286" s="70"/>
      <c r="Q1286" s="70"/>
      <c r="R1286" s="70"/>
      <c r="S1286" s="70"/>
      <c r="T1286" s="70"/>
      <c r="U1286" s="70"/>
      <c r="V1286" s="70"/>
      <c r="W1286" s="70"/>
      <c r="X1286" s="70"/>
      <c r="Y1286" s="71"/>
      <c r="Z1286" s="33"/>
      <c r="AA1286" s="33"/>
      <c r="AB1286" s="33"/>
      <c r="AC1286" s="33"/>
      <c r="AD1286" s="33"/>
      <c r="AE1286" s="33"/>
      <c r="AT1286" s="14" t="s">
        <v>149</v>
      </c>
      <c r="AU1286" s="14" t="s">
        <v>79</v>
      </c>
    </row>
    <row r="1287" spans="1:65" s="2" customFormat="1" ht="24.2" customHeight="1">
      <c r="A1287" s="33"/>
      <c r="B1287" s="34"/>
      <c r="C1287" s="180" t="s">
        <v>2453</v>
      </c>
      <c r="D1287" s="180" t="s">
        <v>140</v>
      </c>
      <c r="E1287" s="181" t="s">
        <v>2454</v>
      </c>
      <c r="F1287" s="182" t="s">
        <v>2455</v>
      </c>
      <c r="G1287" s="183" t="s">
        <v>143</v>
      </c>
      <c r="H1287" s="184">
        <v>1</v>
      </c>
      <c r="I1287" s="185"/>
      <c r="J1287" s="186"/>
      <c r="K1287" s="187">
        <f>ROUND(P1287*H1287,2)</f>
        <v>0</v>
      </c>
      <c r="L1287" s="182" t="s">
        <v>144</v>
      </c>
      <c r="M1287" s="188"/>
      <c r="N1287" s="189" t="s">
        <v>1</v>
      </c>
      <c r="O1287" s="190" t="s">
        <v>42</v>
      </c>
      <c r="P1287" s="191">
        <f>I1287+J1287</f>
        <v>0</v>
      </c>
      <c r="Q1287" s="191">
        <f>ROUND(I1287*H1287,2)</f>
        <v>0</v>
      </c>
      <c r="R1287" s="191">
        <f>ROUND(J1287*H1287,2)</f>
        <v>0</v>
      </c>
      <c r="S1287" s="70"/>
      <c r="T1287" s="192">
        <f>S1287*H1287</f>
        <v>0</v>
      </c>
      <c r="U1287" s="192">
        <v>0</v>
      </c>
      <c r="V1287" s="192">
        <f>U1287*H1287</f>
        <v>0</v>
      </c>
      <c r="W1287" s="192">
        <v>0</v>
      </c>
      <c r="X1287" s="192">
        <f>W1287*H1287</f>
        <v>0</v>
      </c>
      <c r="Y1287" s="193" t="s">
        <v>1</v>
      </c>
      <c r="Z1287" s="33"/>
      <c r="AA1287" s="33"/>
      <c r="AB1287" s="33"/>
      <c r="AC1287" s="33"/>
      <c r="AD1287" s="33"/>
      <c r="AE1287" s="33"/>
      <c r="AR1287" s="194" t="s">
        <v>152</v>
      </c>
      <c r="AT1287" s="194" t="s">
        <v>140</v>
      </c>
      <c r="AU1287" s="194" t="s">
        <v>79</v>
      </c>
      <c r="AY1287" s="14" t="s">
        <v>146</v>
      </c>
      <c r="BE1287" s="114">
        <f>IF(O1287="základní",K1287,0)</f>
        <v>0</v>
      </c>
      <c r="BF1287" s="114">
        <f>IF(O1287="snížená",K1287,0)</f>
        <v>0</v>
      </c>
      <c r="BG1287" s="114">
        <f>IF(O1287="zákl. přenesená",K1287,0)</f>
        <v>0</v>
      </c>
      <c r="BH1287" s="114">
        <f>IF(O1287="sníž. přenesená",K1287,0)</f>
        <v>0</v>
      </c>
      <c r="BI1287" s="114">
        <f>IF(O1287="nulová",K1287,0)</f>
        <v>0</v>
      </c>
      <c r="BJ1287" s="14" t="s">
        <v>87</v>
      </c>
      <c r="BK1287" s="114">
        <f>ROUND(P1287*H1287,2)</f>
        <v>0</v>
      </c>
      <c r="BL1287" s="14" t="s">
        <v>152</v>
      </c>
      <c r="BM1287" s="194" t="s">
        <v>2456</v>
      </c>
    </row>
    <row r="1288" spans="1:65" s="2" customFormat="1" ht="11.25">
      <c r="A1288" s="33"/>
      <c r="B1288" s="34"/>
      <c r="C1288" s="35"/>
      <c r="D1288" s="195" t="s">
        <v>149</v>
      </c>
      <c r="E1288" s="35"/>
      <c r="F1288" s="196" t="s">
        <v>2455</v>
      </c>
      <c r="G1288" s="35"/>
      <c r="H1288" s="35"/>
      <c r="I1288" s="166"/>
      <c r="J1288" s="166"/>
      <c r="K1288" s="35"/>
      <c r="L1288" s="35"/>
      <c r="M1288" s="36"/>
      <c r="N1288" s="197"/>
      <c r="O1288" s="198"/>
      <c r="P1288" s="70"/>
      <c r="Q1288" s="70"/>
      <c r="R1288" s="70"/>
      <c r="S1288" s="70"/>
      <c r="T1288" s="70"/>
      <c r="U1288" s="70"/>
      <c r="V1288" s="70"/>
      <c r="W1288" s="70"/>
      <c r="X1288" s="70"/>
      <c r="Y1288" s="71"/>
      <c r="Z1288" s="33"/>
      <c r="AA1288" s="33"/>
      <c r="AB1288" s="33"/>
      <c r="AC1288" s="33"/>
      <c r="AD1288" s="33"/>
      <c r="AE1288" s="33"/>
      <c r="AT1288" s="14" t="s">
        <v>149</v>
      </c>
      <c r="AU1288" s="14" t="s">
        <v>79</v>
      </c>
    </row>
    <row r="1289" spans="1:65" s="2" customFormat="1" ht="24.2" customHeight="1">
      <c r="A1289" s="33"/>
      <c r="B1289" s="34"/>
      <c r="C1289" s="180" t="s">
        <v>2457</v>
      </c>
      <c r="D1289" s="180" t="s">
        <v>140</v>
      </c>
      <c r="E1289" s="181" t="s">
        <v>2458</v>
      </c>
      <c r="F1289" s="182" t="s">
        <v>2459</v>
      </c>
      <c r="G1289" s="183" t="s">
        <v>143</v>
      </c>
      <c r="H1289" s="184">
        <v>1</v>
      </c>
      <c r="I1289" s="185"/>
      <c r="J1289" s="186"/>
      <c r="K1289" s="187">
        <f>ROUND(P1289*H1289,2)</f>
        <v>0</v>
      </c>
      <c r="L1289" s="182" t="s">
        <v>144</v>
      </c>
      <c r="M1289" s="188"/>
      <c r="N1289" s="189" t="s">
        <v>1</v>
      </c>
      <c r="O1289" s="190" t="s">
        <v>42</v>
      </c>
      <c r="P1289" s="191">
        <f>I1289+J1289</f>
        <v>0</v>
      </c>
      <c r="Q1289" s="191">
        <f>ROUND(I1289*H1289,2)</f>
        <v>0</v>
      </c>
      <c r="R1289" s="191">
        <f>ROUND(J1289*H1289,2)</f>
        <v>0</v>
      </c>
      <c r="S1289" s="70"/>
      <c r="T1289" s="192">
        <f>S1289*H1289</f>
        <v>0</v>
      </c>
      <c r="U1289" s="192">
        <v>0</v>
      </c>
      <c r="V1289" s="192">
        <f>U1289*H1289</f>
        <v>0</v>
      </c>
      <c r="W1289" s="192">
        <v>0</v>
      </c>
      <c r="X1289" s="192">
        <f>W1289*H1289</f>
        <v>0</v>
      </c>
      <c r="Y1289" s="193" t="s">
        <v>1</v>
      </c>
      <c r="Z1289" s="33"/>
      <c r="AA1289" s="33"/>
      <c r="AB1289" s="33"/>
      <c r="AC1289" s="33"/>
      <c r="AD1289" s="33"/>
      <c r="AE1289" s="33"/>
      <c r="AR1289" s="194" t="s">
        <v>152</v>
      </c>
      <c r="AT1289" s="194" t="s">
        <v>140</v>
      </c>
      <c r="AU1289" s="194" t="s">
        <v>79</v>
      </c>
      <c r="AY1289" s="14" t="s">
        <v>146</v>
      </c>
      <c r="BE1289" s="114">
        <f>IF(O1289="základní",K1289,0)</f>
        <v>0</v>
      </c>
      <c r="BF1289" s="114">
        <f>IF(O1289="snížená",K1289,0)</f>
        <v>0</v>
      </c>
      <c r="BG1289" s="114">
        <f>IF(O1289="zákl. přenesená",K1289,0)</f>
        <v>0</v>
      </c>
      <c r="BH1289" s="114">
        <f>IF(O1289="sníž. přenesená",K1289,0)</f>
        <v>0</v>
      </c>
      <c r="BI1289" s="114">
        <f>IF(O1289="nulová",K1289,0)</f>
        <v>0</v>
      </c>
      <c r="BJ1289" s="14" t="s">
        <v>87</v>
      </c>
      <c r="BK1289" s="114">
        <f>ROUND(P1289*H1289,2)</f>
        <v>0</v>
      </c>
      <c r="BL1289" s="14" t="s">
        <v>152</v>
      </c>
      <c r="BM1289" s="194" t="s">
        <v>2460</v>
      </c>
    </row>
    <row r="1290" spans="1:65" s="2" customFormat="1" ht="11.25">
      <c r="A1290" s="33"/>
      <c r="B1290" s="34"/>
      <c r="C1290" s="35"/>
      <c r="D1290" s="195" t="s">
        <v>149</v>
      </c>
      <c r="E1290" s="35"/>
      <c r="F1290" s="196" t="s">
        <v>2459</v>
      </c>
      <c r="G1290" s="35"/>
      <c r="H1290" s="35"/>
      <c r="I1290" s="166"/>
      <c r="J1290" s="166"/>
      <c r="K1290" s="35"/>
      <c r="L1290" s="35"/>
      <c r="M1290" s="36"/>
      <c r="N1290" s="197"/>
      <c r="O1290" s="198"/>
      <c r="P1290" s="70"/>
      <c r="Q1290" s="70"/>
      <c r="R1290" s="70"/>
      <c r="S1290" s="70"/>
      <c r="T1290" s="70"/>
      <c r="U1290" s="70"/>
      <c r="V1290" s="70"/>
      <c r="W1290" s="70"/>
      <c r="X1290" s="70"/>
      <c r="Y1290" s="71"/>
      <c r="Z1290" s="33"/>
      <c r="AA1290" s="33"/>
      <c r="AB1290" s="33"/>
      <c r="AC1290" s="33"/>
      <c r="AD1290" s="33"/>
      <c r="AE1290" s="33"/>
      <c r="AT1290" s="14" t="s">
        <v>149</v>
      </c>
      <c r="AU1290" s="14" t="s">
        <v>79</v>
      </c>
    </row>
    <row r="1291" spans="1:65" s="2" customFormat="1" ht="24.2" customHeight="1">
      <c r="A1291" s="33"/>
      <c r="B1291" s="34"/>
      <c r="C1291" s="180" t="s">
        <v>2461</v>
      </c>
      <c r="D1291" s="180" t="s">
        <v>140</v>
      </c>
      <c r="E1291" s="181" t="s">
        <v>2462</v>
      </c>
      <c r="F1291" s="182" t="s">
        <v>2463</v>
      </c>
      <c r="G1291" s="183" t="s">
        <v>143</v>
      </c>
      <c r="H1291" s="184">
        <v>1</v>
      </c>
      <c r="I1291" s="185"/>
      <c r="J1291" s="186"/>
      <c r="K1291" s="187">
        <f>ROUND(P1291*H1291,2)</f>
        <v>0</v>
      </c>
      <c r="L1291" s="182" t="s">
        <v>144</v>
      </c>
      <c r="M1291" s="188"/>
      <c r="N1291" s="189" t="s">
        <v>1</v>
      </c>
      <c r="O1291" s="190" t="s">
        <v>42</v>
      </c>
      <c r="P1291" s="191">
        <f>I1291+J1291</f>
        <v>0</v>
      </c>
      <c r="Q1291" s="191">
        <f>ROUND(I1291*H1291,2)</f>
        <v>0</v>
      </c>
      <c r="R1291" s="191">
        <f>ROUND(J1291*H1291,2)</f>
        <v>0</v>
      </c>
      <c r="S1291" s="70"/>
      <c r="T1291" s="192">
        <f>S1291*H1291</f>
        <v>0</v>
      </c>
      <c r="U1291" s="192">
        <v>0</v>
      </c>
      <c r="V1291" s="192">
        <f>U1291*H1291</f>
        <v>0</v>
      </c>
      <c r="W1291" s="192">
        <v>0</v>
      </c>
      <c r="X1291" s="192">
        <f>W1291*H1291</f>
        <v>0</v>
      </c>
      <c r="Y1291" s="193" t="s">
        <v>1</v>
      </c>
      <c r="Z1291" s="33"/>
      <c r="AA1291" s="33"/>
      <c r="AB1291" s="33"/>
      <c r="AC1291" s="33"/>
      <c r="AD1291" s="33"/>
      <c r="AE1291" s="33"/>
      <c r="AR1291" s="194" t="s">
        <v>152</v>
      </c>
      <c r="AT1291" s="194" t="s">
        <v>140</v>
      </c>
      <c r="AU1291" s="194" t="s">
        <v>79</v>
      </c>
      <c r="AY1291" s="14" t="s">
        <v>146</v>
      </c>
      <c r="BE1291" s="114">
        <f>IF(O1291="základní",K1291,0)</f>
        <v>0</v>
      </c>
      <c r="BF1291" s="114">
        <f>IF(O1291="snížená",K1291,0)</f>
        <v>0</v>
      </c>
      <c r="BG1291" s="114">
        <f>IF(O1291="zákl. přenesená",K1291,0)</f>
        <v>0</v>
      </c>
      <c r="BH1291" s="114">
        <f>IF(O1291="sníž. přenesená",K1291,0)</f>
        <v>0</v>
      </c>
      <c r="BI1291" s="114">
        <f>IF(O1291="nulová",K1291,0)</f>
        <v>0</v>
      </c>
      <c r="BJ1291" s="14" t="s">
        <v>87</v>
      </c>
      <c r="BK1291" s="114">
        <f>ROUND(P1291*H1291,2)</f>
        <v>0</v>
      </c>
      <c r="BL1291" s="14" t="s">
        <v>152</v>
      </c>
      <c r="BM1291" s="194" t="s">
        <v>2464</v>
      </c>
    </row>
    <row r="1292" spans="1:65" s="2" customFormat="1" ht="11.25">
      <c r="A1292" s="33"/>
      <c r="B1292" s="34"/>
      <c r="C1292" s="35"/>
      <c r="D1292" s="195" t="s">
        <v>149</v>
      </c>
      <c r="E1292" s="35"/>
      <c r="F1292" s="196" t="s">
        <v>2463</v>
      </c>
      <c r="G1292" s="35"/>
      <c r="H1292" s="35"/>
      <c r="I1292" s="166"/>
      <c r="J1292" s="166"/>
      <c r="K1292" s="35"/>
      <c r="L1292" s="35"/>
      <c r="M1292" s="36"/>
      <c r="N1292" s="197"/>
      <c r="O1292" s="198"/>
      <c r="P1292" s="70"/>
      <c r="Q1292" s="70"/>
      <c r="R1292" s="70"/>
      <c r="S1292" s="70"/>
      <c r="T1292" s="70"/>
      <c r="U1292" s="70"/>
      <c r="V1292" s="70"/>
      <c r="W1292" s="70"/>
      <c r="X1292" s="70"/>
      <c r="Y1292" s="71"/>
      <c r="Z1292" s="33"/>
      <c r="AA1292" s="33"/>
      <c r="AB1292" s="33"/>
      <c r="AC1292" s="33"/>
      <c r="AD1292" s="33"/>
      <c r="AE1292" s="33"/>
      <c r="AT1292" s="14" t="s">
        <v>149</v>
      </c>
      <c r="AU1292" s="14" t="s">
        <v>79</v>
      </c>
    </row>
    <row r="1293" spans="1:65" s="2" customFormat="1" ht="24.2" customHeight="1">
      <c r="A1293" s="33"/>
      <c r="B1293" s="34"/>
      <c r="C1293" s="180" t="s">
        <v>2465</v>
      </c>
      <c r="D1293" s="180" t="s">
        <v>140</v>
      </c>
      <c r="E1293" s="181" t="s">
        <v>2466</v>
      </c>
      <c r="F1293" s="182" t="s">
        <v>2467</v>
      </c>
      <c r="G1293" s="183" t="s">
        <v>143</v>
      </c>
      <c r="H1293" s="184">
        <v>1</v>
      </c>
      <c r="I1293" s="185"/>
      <c r="J1293" s="186"/>
      <c r="K1293" s="187">
        <f>ROUND(P1293*H1293,2)</f>
        <v>0</v>
      </c>
      <c r="L1293" s="182" t="s">
        <v>144</v>
      </c>
      <c r="M1293" s="188"/>
      <c r="N1293" s="189" t="s">
        <v>1</v>
      </c>
      <c r="O1293" s="190" t="s">
        <v>42</v>
      </c>
      <c r="P1293" s="191">
        <f>I1293+J1293</f>
        <v>0</v>
      </c>
      <c r="Q1293" s="191">
        <f>ROUND(I1293*H1293,2)</f>
        <v>0</v>
      </c>
      <c r="R1293" s="191">
        <f>ROUND(J1293*H1293,2)</f>
        <v>0</v>
      </c>
      <c r="S1293" s="70"/>
      <c r="T1293" s="192">
        <f>S1293*H1293</f>
        <v>0</v>
      </c>
      <c r="U1293" s="192">
        <v>0</v>
      </c>
      <c r="V1293" s="192">
        <f>U1293*H1293</f>
        <v>0</v>
      </c>
      <c r="W1293" s="192">
        <v>0</v>
      </c>
      <c r="X1293" s="192">
        <f>W1293*H1293</f>
        <v>0</v>
      </c>
      <c r="Y1293" s="193" t="s">
        <v>1</v>
      </c>
      <c r="Z1293" s="33"/>
      <c r="AA1293" s="33"/>
      <c r="AB1293" s="33"/>
      <c r="AC1293" s="33"/>
      <c r="AD1293" s="33"/>
      <c r="AE1293" s="33"/>
      <c r="AR1293" s="194" t="s">
        <v>152</v>
      </c>
      <c r="AT1293" s="194" t="s">
        <v>140</v>
      </c>
      <c r="AU1293" s="194" t="s">
        <v>79</v>
      </c>
      <c r="AY1293" s="14" t="s">
        <v>146</v>
      </c>
      <c r="BE1293" s="114">
        <f>IF(O1293="základní",K1293,0)</f>
        <v>0</v>
      </c>
      <c r="BF1293" s="114">
        <f>IF(O1293="snížená",K1293,0)</f>
        <v>0</v>
      </c>
      <c r="BG1293" s="114">
        <f>IF(O1293="zákl. přenesená",K1293,0)</f>
        <v>0</v>
      </c>
      <c r="BH1293" s="114">
        <f>IF(O1293="sníž. přenesená",K1293,0)</f>
        <v>0</v>
      </c>
      <c r="BI1293" s="114">
        <f>IF(O1293="nulová",K1293,0)</f>
        <v>0</v>
      </c>
      <c r="BJ1293" s="14" t="s">
        <v>87</v>
      </c>
      <c r="BK1293" s="114">
        <f>ROUND(P1293*H1293,2)</f>
        <v>0</v>
      </c>
      <c r="BL1293" s="14" t="s">
        <v>152</v>
      </c>
      <c r="BM1293" s="194" t="s">
        <v>2468</v>
      </c>
    </row>
    <row r="1294" spans="1:65" s="2" customFormat="1" ht="11.25">
      <c r="A1294" s="33"/>
      <c r="B1294" s="34"/>
      <c r="C1294" s="35"/>
      <c r="D1294" s="195" t="s">
        <v>149</v>
      </c>
      <c r="E1294" s="35"/>
      <c r="F1294" s="196" t="s">
        <v>2467</v>
      </c>
      <c r="G1294" s="35"/>
      <c r="H1294" s="35"/>
      <c r="I1294" s="166"/>
      <c r="J1294" s="166"/>
      <c r="K1294" s="35"/>
      <c r="L1294" s="35"/>
      <c r="M1294" s="36"/>
      <c r="N1294" s="197"/>
      <c r="O1294" s="198"/>
      <c r="P1294" s="70"/>
      <c r="Q1294" s="70"/>
      <c r="R1294" s="70"/>
      <c r="S1294" s="70"/>
      <c r="T1294" s="70"/>
      <c r="U1294" s="70"/>
      <c r="V1294" s="70"/>
      <c r="W1294" s="70"/>
      <c r="X1294" s="70"/>
      <c r="Y1294" s="71"/>
      <c r="Z1294" s="33"/>
      <c r="AA1294" s="33"/>
      <c r="AB1294" s="33"/>
      <c r="AC1294" s="33"/>
      <c r="AD1294" s="33"/>
      <c r="AE1294" s="33"/>
      <c r="AT1294" s="14" t="s">
        <v>149</v>
      </c>
      <c r="AU1294" s="14" t="s">
        <v>79</v>
      </c>
    </row>
    <row r="1295" spans="1:65" s="2" customFormat="1" ht="24.2" customHeight="1">
      <c r="A1295" s="33"/>
      <c r="B1295" s="34"/>
      <c r="C1295" s="180" t="s">
        <v>2469</v>
      </c>
      <c r="D1295" s="180" t="s">
        <v>140</v>
      </c>
      <c r="E1295" s="181" t="s">
        <v>2470</v>
      </c>
      <c r="F1295" s="182" t="s">
        <v>2471</v>
      </c>
      <c r="G1295" s="183" t="s">
        <v>143</v>
      </c>
      <c r="H1295" s="184">
        <v>1</v>
      </c>
      <c r="I1295" s="185"/>
      <c r="J1295" s="186"/>
      <c r="K1295" s="187">
        <f>ROUND(P1295*H1295,2)</f>
        <v>0</v>
      </c>
      <c r="L1295" s="182" t="s">
        <v>144</v>
      </c>
      <c r="M1295" s="188"/>
      <c r="N1295" s="189" t="s">
        <v>1</v>
      </c>
      <c r="O1295" s="190" t="s">
        <v>42</v>
      </c>
      <c r="P1295" s="191">
        <f>I1295+J1295</f>
        <v>0</v>
      </c>
      <c r="Q1295" s="191">
        <f>ROUND(I1295*H1295,2)</f>
        <v>0</v>
      </c>
      <c r="R1295" s="191">
        <f>ROUND(J1295*H1295,2)</f>
        <v>0</v>
      </c>
      <c r="S1295" s="70"/>
      <c r="T1295" s="192">
        <f>S1295*H1295</f>
        <v>0</v>
      </c>
      <c r="U1295" s="192">
        <v>0</v>
      </c>
      <c r="V1295" s="192">
        <f>U1295*H1295</f>
        <v>0</v>
      </c>
      <c r="W1295" s="192">
        <v>0</v>
      </c>
      <c r="X1295" s="192">
        <f>W1295*H1295</f>
        <v>0</v>
      </c>
      <c r="Y1295" s="193" t="s">
        <v>1</v>
      </c>
      <c r="Z1295" s="33"/>
      <c r="AA1295" s="33"/>
      <c r="AB1295" s="33"/>
      <c r="AC1295" s="33"/>
      <c r="AD1295" s="33"/>
      <c r="AE1295" s="33"/>
      <c r="AR1295" s="194" t="s">
        <v>152</v>
      </c>
      <c r="AT1295" s="194" t="s">
        <v>140</v>
      </c>
      <c r="AU1295" s="194" t="s">
        <v>79</v>
      </c>
      <c r="AY1295" s="14" t="s">
        <v>146</v>
      </c>
      <c r="BE1295" s="114">
        <f>IF(O1295="základní",K1295,0)</f>
        <v>0</v>
      </c>
      <c r="BF1295" s="114">
        <f>IF(O1295="snížená",K1295,0)</f>
        <v>0</v>
      </c>
      <c r="BG1295" s="114">
        <f>IF(O1295="zákl. přenesená",K1295,0)</f>
        <v>0</v>
      </c>
      <c r="BH1295" s="114">
        <f>IF(O1295="sníž. přenesená",K1295,0)</f>
        <v>0</v>
      </c>
      <c r="BI1295" s="114">
        <f>IF(O1295="nulová",K1295,0)</f>
        <v>0</v>
      </c>
      <c r="BJ1295" s="14" t="s">
        <v>87</v>
      </c>
      <c r="BK1295" s="114">
        <f>ROUND(P1295*H1295,2)</f>
        <v>0</v>
      </c>
      <c r="BL1295" s="14" t="s">
        <v>152</v>
      </c>
      <c r="BM1295" s="194" t="s">
        <v>2472</v>
      </c>
    </row>
    <row r="1296" spans="1:65" s="2" customFormat="1" ht="11.25">
      <c r="A1296" s="33"/>
      <c r="B1296" s="34"/>
      <c r="C1296" s="35"/>
      <c r="D1296" s="195" t="s">
        <v>149</v>
      </c>
      <c r="E1296" s="35"/>
      <c r="F1296" s="196" t="s">
        <v>2471</v>
      </c>
      <c r="G1296" s="35"/>
      <c r="H1296" s="35"/>
      <c r="I1296" s="166"/>
      <c r="J1296" s="166"/>
      <c r="K1296" s="35"/>
      <c r="L1296" s="35"/>
      <c r="M1296" s="36"/>
      <c r="N1296" s="197"/>
      <c r="O1296" s="198"/>
      <c r="P1296" s="70"/>
      <c r="Q1296" s="70"/>
      <c r="R1296" s="70"/>
      <c r="S1296" s="70"/>
      <c r="T1296" s="70"/>
      <c r="U1296" s="70"/>
      <c r="V1296" s="70"/>
      <c r="W1296" s="70"/>
      <c r="X1296" s="70"/>
      <c r="Y1296" s="71"/>
      <c r="Z1296" s="33"/>
      <c r="AA1296" s="33"/>
      <c r="AB1296" s="33"/>
      <c r="AC1296" s="33"/>
      <c r="AD1296" s="33"/>
      <c r="AE1296" s="33"/>
      <c r="AT1296" s="14" t="s">
        <v>149</v>
      </c>
      <c r="AU1296" s="14" t="s">
        <v>79</v>
      </c>
    </row>
    <row r="1297" spans="1:65" s="2" customFormat="1" ht="24.2" customHeight="1">
      <c r="A1297" s="33"/>
      <c r="B1297" s="34"/>
      <c r="C1297" s="180" t="s">
        <v>2473</v>
      </c>
      <c r="D1297" s="180" t="s">
        <v>140</v>
      </c>
      <c r="E1297" s="181" t="s">
        <v>2474</v>
      </c>
      <c r="F1297" s="182" t="s">
        <v>2475</v>
      </c>
      <c r="G1297" s="183" t="s">
        <v>143</v>
      </c>
      <c r="H1297" s="184">
        <v>1</v>
      </c>
      <c r="I1297" s="185"/>
      <c r="J1297" s="186"/>
      <c r="K1297" s="187">
        <f>ROUND(P1297*H1297,2)</f>
        <v>0</v>
      </c>
      <c r="L1297" s="182" t="s">
        <v>144</v>
      </c>
      <c r="M1297" s="188"/>
      <c r="N1297" s="189" t="s">
        <v>1</v>
      </c>
      <c r="O1297" s="190" t="s">
        <v>42</v>
      </c>
      <c r="P1297" s="191">
        <f>I1297+J1297</f>
        <v>0</v>
      </c>
      <c r="Q1297" s="191">
        <f>ROUND(I1297*H1297,2)</f>
        <v>0</v>
      </c>
      <c r="R1297" s="191">
        <f>ROUND(J1297*H1297,2)</f>
        <v>0</v>
      </c>
      <c r="S1297" s="70"/>
      <c r="T1297" s="192">
        <f>S1297*H1297</f>
        <v>0</v>
      </c>
      <c r="U1297" s="192">
        <v>0</v>
      </c>
      <c r="V1297" s="192">
        <f>U1297*H1297</f>
        <v>0</v>
      </c>
      <c r="W1297" s="192">
        <v>0</v>
      </c>
      <c r="X1297" s="192">
        <f>W1297*H1297</f>
        <v>0</v>
      </c>
      <c r="Y1297" s="193" t="s">
        <v>1</v>
      </c>
      <c r="Z1297" s="33"/>
      <c r="AA1297" s="33"/>
      <c r="AB1297" s="33"/>
      <c r="AC1297" s="33"/>
      <c r="AD1297" s="33"/>
      <c r="AE1297" s="33"/>
      <c r="AR1297" s="194" t="s">
        <v>152</v>
      </c>
      <c r="AT1297" s="194" t="s">
        <v>140</v>
      </c>
      <c r="AU1297" s="194" t="s">
        <v>79</v>
      </c>
      <c r="AY1297" s="14" t="s">
        <v>146</v>
      </c>
      <c r="BE1297" s="114">
        <f>IF(O1297="základní",K1297,0)</f>
        <v>0</v>
      </c>
      <c r="BF1297" s="114">
        <f>IF(O1297="snížená",K1297,0)</f>
        <v>0</v>
      </c>
      <c r="BG1297" s="114">
        <f>IF(O1297="zákl. přenesená",K1297,0)</f>
        <v>0</v>
      </c>
      <c r="BH1297" s="114">
        <f>IF(O1297="sníž. přenesená",K1297,0)</f>
        <v>0</v>
      </c>
      <c r="BI1297" s="114">
        <f>IF(O1297="nulová",K1297,0)</f>
        <v>0</v>
      </c>
      <c r="BJ1297" s="14" t="s">
        <v>87</v>
      </c>
      <c r="BK1297" s="114">
        <f>ROUND(P1297*H1297,2)</f>
        <v>0</v>
      </c>
      <c r="BL1297" s="14" t="s">
        <v>152</v>
      </c>
      <c r="BM1297" s="194" t="s">
        <v>2476</v>
      </c>
    </row>
    <row r="1298" spans="1:65" s="2" customFormat="1" ht="11.25">
      <c r="A1298" s="33"/>
      <c r="B1298" s="34"/>
      <c r="C1298" s="35"/>
      <c r="D1298" s="195" t="s">
        <v>149</v>
      </c>
      <c r="E1298" s="35"/>
      <c r="F1298" s="196" t="s">
        <v>2475</v>
      </c>
      <c r="G1298" s="35"/>
      <c r="H1298" s="35"/>
      <c r="I1298" s="166"/>
      <c r="J1298" s="166"/>
      <c r="K1298" s="35"/>
      <c r="L1298" s="35"/>
      <c r="M1298" s="36"/>
      <c r="N1298" s="197"/>
      <c r="O1298" s="198"/>
      <c r="P1298" s="70"/>
      <c r="Q1298" s="70"/>
      <c r="R1298" s="70"/>
      <c r="S1298" s="70"/>
      <c r="T1298" s="70"/>
      <c r="U1298" s="70"/>
      <c r="V1298" s="70"/>
      <c r="W1298" s="70"/>
      <c r="X1298" s="70"/>
      <c r="Y1298" s="71"/>
      <c r="Z1298" s="33"/>
      <c r="AA1298" s="33"/>
      <c r="AB1298" s="33"/>
      <c r="AC1298" s="33"/>
      <c r="AD1298" s="33"/>
      <c r="AE1298" s="33"/>
      <c r="AT1298" s="14" t="s">
        <v>149</v>
      </c>
      <c r="AU1298" s="14" t="s">
        <v>79</v>
      </c>
    </row>
    <row r="1299" spans="1:65" s="2" customFormat="1" ht="24.2" customHeight="1">
      <c r="A1299" s="33"/>
      <c r="B1299" s="34"/>
      <c r="C1299" s="180" t="s">
        <v>2477</v>
      </c>
      <c r="D1299" s="180" t="s">
        <v>140</v>
      </c>
      <c r="E1299" s="181" t="s">
        <v>2478</v>
      </c>
      <c r="F1299" s="182" t="s">
        <v>2479</v>
      </c>
      <c r="G1299" s="183" t="s">
        <v>143</v>
      </c>
      <c r="H1299" s="184">
        <v>1</v>
      </c>
      <c r="I1299" s="185"/>
      <c r="J1299" s="186"/>
      <c r="K1299" s="187">
        <f>ROUND(P1299*H1299,2)</f>
        <v>0</v>
      </c>
      <c r="L1299" s="182" t="s">
        <v>144</v>
      </c>
      <c r="M1299" s="188"/>
      <c r="N1299" s="189" t="s">
        <v>1</v>
      </c>
      <c r="O1299" s="190" t="s">
        <v>42</v>
      </c>
      <c r="P1299" s="191">
        <f>I1299+J1299</f>
        <v>0</v>
      </c>
      <c r="Q1299" s="191">
        <f>ROUND(I1299*H1299,2)</f>
        <v>0</v>
      </c>
      <c r="R1299" s="191">
        <f>ROUND(J1299*H1299,2)</f>
        <v>0</v>
      </c>
      <c r="S1299" s="70"/>
      <c r="T1299" s="192">
        <f>S1299*H1299</f>
        <v>0</v>
      </c>
      <c r="U1299" s="192">
        <v>0</v>
      </c>
      <c r="V1299" s="192">
        <f>U1299*H1299</f>
        <v>0</v>
      </c>
      <c r="W1299" s="192">
        <v>0</v>
      </c>
      <c r="X1299" s="192">
        <f>W1299*H1299</f>
        <v>0</v>
      </c>
      <c r="Y1299" s="193" t="s">
        <v>1</v>
      </c>
      <c r="Z1299" s="33"/>
      <c r="AA1299" s="33"/>
      <c r="AB1299" s="33"/>
      <c r="AC1299" s="33"/>
      <c r="AD1299" s="33"/>
      <c r="AE1299" s="33"/>
      <c r="AR1299" s="194" t="s">
        <v>152</v>
      </c>
      <c r="AT1299" s="194" t="s">
        <v>140</v>
      </c>
      <c r="AU1299" s="194" t="s">
        <v>79</v>
      </c>
      <c r="AY1299" s="14" t="s">
        <v>146</v>
      </c>
      <c r="BE1299" s="114">
        <f>IF(O1299="základní",K1299,0)</f>
        <v>0</v>
      </c>
      <c r="BF1299" s="114">
        <f>IF(O1299="snížená",K1299,0)</f>
        <v>0</v>
      </c>
      <c r="BG1299" s="114">
        <f>IF(O1299="zákl. přenesená",K1299,0)</f>
        <v>0</v>
      </c>
      <c r="BH1299" s="114">
        <f>IF(O1299="sníž. přenesená",K1299,0)</f>
        <v>0</v>
      </c>
      <c r="BI1299" s="114">
        <f>IF(O1299="nulová",K1299,0)</f>
        <v>0</v>
      </c>
      <c r="BJ1299" s="14" t="s">
        <v>87</v>
      </c>
      <c r="BK1299" s="114">
        <f>ROUND(P1299*H1299,2)</f>
        <v>0</v>
      </c>
      <c r="BL1299" s="14" t="s">
        <v>152</v>
      </c>
      <c r="BM1299" s="194" t="s">
        <v>2480</v>
      </c>
    </row>
    <row r="1300" spans="1:65" s="2" customFormat="1" ht="11.25">
      <c r="A1300" s="33"/>
      <c r="B1300" s="34"/>
      <c r="C1300" s="35"/>
      <c r="D1300" s="195" t="s">
        <v>149</v>
      </c>
      <c r="E1300" s="35"/>
      <c r="F1300" s="196" t="s">
        <v>2479</v>
      </c>
      <c r="G1300" s="35"/>
      <c r="H1300" s="35"/>
      <c r="I1300" s="166"/>
      <c r="J1300" s="166"/>
      <c r="K1300" s="35"/>
      <c r="L1300" s="35"/>
      <c r="M1300" s="36"/>
      <c r="N1300" s="197"/>
      <c r="O1300" s="198"/>
      <c r="P1300" s="70"/>
      <c r="Q1300" s="70"/>
      <c r="R1300" s="70"/>
      <c r="S1300" s="70"/>
      <c r="T1300" s="70"/>
      <c r="U1300" s="70"/>
      <c r="V1300" s="70"/>
      <c r="W1300" s="70"/>
      <c r="X1300" s="70"/>
      <c r="Y1300" s="71"/>
      <c r="Z1300" s="33"/>
      <c r="AA1300" s="33"/>
      <c r="AB1300" s="33"/>
      <c r="AC1300" s="33"/>
      <c r="AD1300" s="33"/>
      <c r="AE1300" s="33"/>
      <c r="AT1300" s="14" t="s">
        <v>149</v>
      </c>
      <c r="AU1300" s="14" t="s">
        <v>79</v>
      </c>
    </row>
    <row r="1301" spans="1:65" s="2" customFormat="1" ht="24.2" customHeight="1">
      <c r="A1301" s="33"/>
      <c r="B1301" s="34"/>
      <c r="C1301" s="180" t="s">
        <v>2481</v>
      </c>
      <c r="D1301" s="180" t="s">
        <v>140</v>
      </c>
      <c r="E1301" s="181" t="s">
        <v>2482</v>
      </c>
      <c r="F1301" s="182" t="s">
        <v>2483</v>
      </c>
      <c r="G1301" s="183" t="s">
        <v>143</v>
      </c>
      <c r="H1301" s="184">
        <v>1</v>
      </c>
      <c r="I1301" s="185"/>
      <c r="J1301" s="186"/>
      <c r="K1301" s="187">
        <f>ROUND(P1301*H1301,2)</f>
        <v>0</v>
      </c>
      <c r="L1301" s="182" t="s">
        <v>144</v>
      </c>
      <c r="M1301" s="188"/>
      <c r="N1301" s="189" t="s">
        <v>1</v>
      </c>
      <c r="O1301" s="190" t="s">
        <v>42</v>
      </c>
      <c r="P1301" s="191">
        <f>I1301+J1301</f>
        <v>0</v>
      </c>
      <c r="Q1301" s="191">
        <f>ROUND(I1301*H1301,2)</f>
        <v>0</v>
      </c>
      <c r="R1301" s="191">
        <f>ROUND(J1301*H1301,2)</f>
        <v>0</v>
      </c>
      <c r="S1301" s="70"/>
      <c r="T1301" s="192">
        <f>S1301*H1301</f>
        <v>0</v>
      </c>
      <c r="U1301" s="192">
        <v>0</v>
      </c>
      <c r="V1301" s="192">
        <f>U1301*H1301</f>
        <v>0</v>
      </c>
      <c r="W1301" s="192">
        <v>0</v>
      </c>
      <c r="X1301" s="192">
        <f>W1301*H1301</f>
        <v>0</v>
      </c>
      <c r="Y1301" s="193" t="s">
        <v>1</v>
      </c>
      <c r="Z1301" s="33"/>
      <c r="AA1301" s="33"/>
      <c r="AB1301" s="33"/>
      <c r="AC1301" s="33"/>
      <c r="AD1301" s="33"/>
      <c r="AE1301" s="33"/>
      <c r="AR1301" s="194" t="s">
        <v>152</v>
      </c>
      <c r="AT1301" s="194" t="s">
        <v>140</v>
      </c>
      <c r="AU1301" s="194" t="s">
        <v>79</v>
      </c>
      <c r="AY1301" s="14" t="s">
        <v>146</v>
      </c>
      <c r="BE1301" s="114">
        <f>IF(O1301="základní",K1301,0)</f>
        <v>0</v>
      </c>
      <c r="BF1301" s="114">
        <f>IF(O1301="snížená",K1301,0)</f>
        <v>0</v>
      </c>
      <c r="BG1301" s="114">
        <f>IF(O1301="zákl. přenesená",K1301,0)</f>
        <v>0</v>
      </c>
      <c r="BH1301" s="114">
        <f>IF(O1301="sníž. přenesená",K1301,0)</f>
        <v>0</v>
      </c>
      <c r="BI1301" s="114">
        <f>IF(O1301="nulová",K1301,0)</f>
        <v>0</v>
      </c>
      <c r="BJ1301" s="14" t="s">
        <v>87</v>
      </c>
      <c r="BK1301" s="114">
        <f>ROUND(P1301*H1301,2)</f>
        <v>0</v>
      </c>
      <c r="BL1301" s="14" t="s">
        <v>152</v>
      </c>
      <c r="BM1301" s="194" t="s">
        <v>2484</v>
      </c>
    </row>
    <row r="1302" spans="1:65" s="2" customFormat="1" ht="11.25">
      <c r="A1302" s="33"/>
      <c r="B1302" s="34"/>
      <c r="C1302" s="35"/>
      <c r="D1302" s="195" t="s">
        <v>149</v>
      </c>
      <c r="E1302" s="35"/>
      <c r="F1302" s="196" t="s">
        <v>2483</v>
      </c>
      <c r="G1302" s="35"/>
      <c r="H1302" s="35"/>
      <c r="I1302" s="166"/>
      <c r="J1302" s="166"/>
      <c r="K1302" s="35"/>
      <c r="L1302" s="35"/>
      <c r="M1302" s="36"/>
      <c r="N1302" s="197"/>
      <c r="O1302" s="198"/>
      <c r="P1302" s="70"/>
      <c r="Q1302" s="70"/>
      <c r="R1302" s="70"/>
      <c r="S1302" s="70"/>
      <c r="T1302" s="70"/>
      <c r="U1302" s="70"/>
      <c r="V1302" s="70"/>
      <c r="W1302" s="70"/>
      <c r="X1302" s="70"/>
      <c r="Y1302" s="71"/>
      <c r="Z1302" s="33"/>
      <c r="AA1302" s="33"/>
      <c r="AB1302" s="33"/>
      <c r="AC1302" s="33"/>
      <c r="AD1302" s="33"/>
      <c r="AE1302" s="33"/>
      <c r="AT1302" s="14" t="s">
        <v>149</v>
      </c>
      <c r="AU1302" s="14" t="s">
        <v>79</v>
      </c>
    </row>
    <row r="1303" spans="1:65" s="2" customFormat="1" ht="24.2" customHeight="1">
      <c r="A1303" s="33"/>
      <c r="B1303" s="34"/>
      <c r="C1303" s="180" t="s">
        <v>2485</v>
      </c>
      <c r="D1303" s="180" t="s">
        <v>140</v>
      </c>
      <c r="E1303" s="181" t="s">
        <v>2486</v>
      </c>
      <c r="F1303" s="182" t="s">
        <v>2487</v>
      </c>
      <c r="G1303" s="183" t="s">
        <v>143</v>
      </c>
      <c r="H1303" s="184">
        <v>1</v>
      </c>
      <c r="I1303" s="185"/>
      <c r="J1303" s="186"/>
      <c r="K1303" s="187">
        <f>ROUND(P1303*H1303,2)</f>
        <v>0</v>
      </c>
      <c r="L1303" s="182" t="s">
        <v>144</v>
      </c>
      <c r="M1303" s="188"/>
      <c r="N1303" s="189" t="s">
        <v>1</v>
      </c>
      <c r="O1303" s="190" t="s">
        <v>42</v>
      </c>
      <c r="P1303" s="191">
        <f>I1303+J1303</f>
        <v>0</v>
      </c>
      <c r="Q1303" s="191">
        <f>ROUND(I1303*H1303,2)</f>
        <v>0</v>
      </c>
      <c r="R1303" s="191">
        <f>ROUND(J1303*H1303,2)</f>
        <v>0</v>
      </c>
      <c r="S1303" s="70"/>
      <c r="T1303" s="192">
        <f>S1303*H1303</f>
        <v>0</v>
      </c>
      <c r="U1303" s="192">
        <v>0</v>
      </c>
      <c r="V1303" s="192">
        <f>U1303*H1303</f>
        <v>0</v>
      </c>
      <c r="W1303" s="192">
        <v>0</v>
      </c>
      <c r="X1303" s="192">
        <f>W1303*H1303</f>
        <v>0</v>
      </c>
      <c r="Y1303" s="193" t="s">
        <v>1</v>
      </c>
      <c r="Z1303" s="33"/>
      <c r="AA1303" s="33"/>
      <c r="AB1303" s="33"/>
      <c r="AC1303" s="33"/>
      <c r="AD1303" s="33"/>
      <c r="AE1303" s="33"/>
      <c r="AR1303" s="194" t="s">
        <v>152</v>
      </c>
      <c r="AT1303" s="194" t="s">
        <v>140</v>
      </c>
      <c r="AU1303" s="194" t="s">
        <v>79</v>
      </c>
      <c r="AY1303" s="14" t="s">
        <v>146</v>
      </c>
      <c r="BE1303" s="114">
        <f>IF(O1303="základní",K1303,0)</f>
        <v>0</v>
      </c>
      <c r="BF1303" s="114">
        <f>IF(O1303="snížená",K1303,0)</f>
        <v>0</v>
      </c>
      <c r="BG1303" s="114">
        <f>IF(O1303="zákl. přenesená",K1303,0)</f>
        <v>0</v>
      </c>
      <c r="BH1303" s="114">
        <f>IF(O1303="sníž. přenesená",K1303,0)</f>
        <v>0</v>
      </c>
      <c r="BI1303" s="114">
        <f>IF(O1303="nulová",K1303,0)</f>
        <v>0</v>
      </c>
      <c r="BJ1303" s="14" t="s">
        <v>87</v>
      </c>
      <c r="BK1303" s="114">
        <f>ROUND(P1303*H1303,2)</f>
        <v>0</v>
      </c>
      <c r="BL1303" s="14" t="s">
        <v>152</v>
      </c>
      <c r="BM1303" s="194" t="s">
        <v>2488</v>
      </c>
    </row>
    <row r="1304" spans="1:65" s="2" customFormat="1" ht="11.25">
      <c r="A1304" s="33"/>
      <c r="B1304" s="34"/>
      <c r="C1304" s="35"/>
      <c r="D1304" s="195" t="s">
        <v>149</v>
      </c>
      <c r="E1304" s="35"/>
      <c r="F1304" s="196" t="s">
        <v>2487</v>
      </c>
      <c r="G1304" s="35"/>
      <c r="H1304" s="35"/>
      <c r="I1304" s="166"/>
      <c r="J1304" s="166"/>
      <c r="K1304" s="35"/>
      <c r="L1304" s="35"/>
      <c r="M1304" s="36"/>
      <c r="N1304" s="197"/>
      <c r="O1304" s="198"/>
      <c r="P1304" s="70"/>
      <c r="Q1304" s="70"/>
      <c r="R1304" s="70"/>
      <c r="S1304" s="70"/>
      <c r="T1304" s="70"/>
      <c r="U1304" s="70"/>
      <c r="V1304" s="70"/>
      <c r="W1304" s="70"/>
      <c r="X1304" s="70"/>
      <c r="Y1304" s="71"/>
      <c r="Z1304" s="33"/>
      <c r="AA1304" s="33"/>
      <c r="AB1304" s="33"/>
      <c r="AC1304" s="33"/>
      <c r="AD1304" s="33"/>
      <c r="AE1304" s="33"/>
      <c r="AT1304" s="14" t="s">
        <v>149</v>
      </c>
      <c r="AU1304" s="14" t="s">
        <v>79</v>
      </c>
    </row>
    <row r="1305" spans="1:65" s="2" customFormat="1" ht="24.2" customHeight="1">
      <c r="A1305" s="33"/>
      <c r="B1305" s="34"/>
      <c r="C1305" s="180" t="s">
        <v>2489</v>
      </c>
      <c r="D1305" s="180" t="s">
        <v>140</v>
      </c>
      <c r="E1305" s="181" t="s">
        <v>2490</v>
      </c>
      <c r="F1305" s="182" t="s">
        <v>2491</v>
      </c>
      <c r="G1305" s="183" t="s">
        <v>143</v>
      </c>
      <c r="H1305" s="184">
        <v>1</v>
      </c>
      <c r="I1305" s="185"/>
      <c r="J1305" s="186"/>
      <c r="K1305" s="187">
        <f>ROUND(P1305*H1305,2)</f>
        <v>0</v>
      </c>
      <c r="L1305" s="182" t="s">
        <v>144</v>
      </c>
      <c r="M1305" s="188"/>
      <c r="N1305" s="189" t="s">
        <v>1</v>
      </c>
      <c r="O1305" s="190" t="s">
        <v>42</v>
      </c>
      <c r="P1305" s="191">
        <f>I1305+J1305</f>
        <v>0</v>
      </c>
      <c r="Q1305" s="191">
        <f>ROUND(I1305*H1305,2)</f>
        <v>0</v>
      </c>
      <c r="R1305" s="191">
        <f>ROUND(J1305*H1305,2)</f>
        <v>0</v>
      </c>
      <c r="S1305" s="70"/>
      <c r="T1305" s="192">
        <f>S1305*H1305</f>
        <v>0</v>
      </c>
      <c r="U1305" s="192">
        <v>0</v>
      </c>
      <c r="V1305" s="192">
        <f>U1305*H1305</f>
        <v>0</v>
      </c>
      <c r="W1305" s="192">
        <v>0</v>
      </c>
      <c r="X1305" s="192">
        <f>W1305*H1305</f>
        <v>0</v>
      </c>
      <c r="Y1305" s="193" t="s">
        <v>1</v>
      </c>
      <c r="Z1305" s="33"/>
      <c r="AA1305" s="33"/>
      <c r="AB1305" s="33"/>
      <c r="AC1305" s="33"/>
      <c r="AD1305" s="33"/>
      <c r="AE1305" s="33"/>
      <c r="AR1305" s="194" t="s">
        <v>152</v>
      </c>
      <c r="AT1305" s="194" t="s">
        <v>140</v>
      </c>
      <c r="AU1305" s="194" t="s">
        <v>79</v>
      </c>
      <c r="AY1305" s="14" t="s">
        <v>146</v>
      </c>
      <c r="BE1305" s="114">
        <f>IF(O1305="základní",K1305,0)</f>
        <v>0</v>
      </c>
      <c r="BF1305" s="114">
        <f>IF(O1305="snížená",K1305,0)</f>
        <v>0</v>
      </c>
      <c r="BG1305" s="114">
        <f>IF(O1305="zákl. přenesená",K1305,0)</f>
        <v>0</v>
      </c>
      <c r="BH1305" s="114">
        <f>IF(O1305="sníž. přenesená",K1305,0)</f>
        <v>0</v>
      </c>
      <c r="BI1305" s="114">
        <f>IF(O1305="nulová",K1305,0)</f>
        <v>0</v>
      </c>
      <c r="BJ1305" s="14" t="s">
        <v>87</v>
      </c>
      <c r="BK1305" s="114">
        <f>ROUND(P1305*H1305,2)</f>
        <v>0</v>
      </c>
      <c r="BL1305" s="14" t="s">
        <v>152</v>
      </c>
      <c r="BM1305" s="194" t="s">
        <v>2492</v>
      </c>
    </row>
    <row r="1306" spans="1:65" s="2" customFormat="1" ht="11.25">
      <c r="A1306" s="33"/>
      <c r="B1306" s="34"/>
      <c r="C1306" s="35"/>
      <c r="D1306" s="195" t="s">
        <v>149</v>
      </c>
      <c r="E1306" s="35"/>
      <c r="F1306" s="196" t="s">
        <v>2491</v>
      </c>
      <c r="G1306" s="35"/>
      <c r="H1306" s="35"/>
      <c r="I1306" s="166"/>
      <c r="J1306" s="166"/>
      <c r="K1306" s="35"/>
      <c r="L1306" s="35"/>
      <c r="M1306" s="36"/>
      <c r="N1306" s="197"/>
      <c r="O1306" s="198"/>
      <c r="P1306" s="70"/>
      <c r="Q1306" s="70"/>
      <c r="R1306" s="70"/>
      <c r="S1306" s="70"/>
      <c r="T1306" s="70"/>
      <c r="U1306" s="70"/>
      <c r="V1306" s="70"/>
      <c r="W1306" s="70"/>
      <c r="X1306" s="70"/>
      <c r="Y1306" s="71"/>
      <c r="Z1306" s="33"/>
      <c r="AA1306" s="33"/>
      <c r="AB1306" s="33"/>
      <c r="AC1306" s="33"/>
      <c r="AD1306" s="33"/>
      <c r="AE1306" s="33"/>
      <c r="AT1306" s="14" t="s">
        <v>149</v>
      </c>
      <c r="AU1306" s="14" t="s">
        <v>79</v>
      </c>
    </row>
    <row r="1307" spans="1:65" s="2" customFormat="1" ht="24.2" customHeight="1">
      <c r="A1307" s="33"/>
      <c r="B1307" s="34"/>
      <c r="C1307" s="180" t="s">
        <v>2493</v>
      </c>
      <c r="D1307" s="180" t="s">
        <v>140</v>
      </c>
      <c r="E1307" s="181" t="s">
        <v>2494</v>
      </c>
      <c r="F1307" s="182" t="s">
        <v>2495</v>
      </c>
      <c r="G1307" s="183" t="s">
        <v>143</v>
      </c>
      <c r="H1307" s="184">
        <v>1</v>
      </c>
      <c r="I1307" s="185"/>
      <c r="J1307" s="186"/>
      <c r="K1307" s="187">
        <f>ROUND(P1307*H1307,2)</f>
        <v>0</v>
      </c>
      <c r="L1307" s="182" t="s">
        <v>144</v>
      </c>
      <c r="M1307" s="188"/>
      <c r="N1307" s="189" t="s">
        <v>1</v>
      </c>
      <c r="O1307" s="190" t="s">
        <v>42</v>
      </c>
      <c r="P1307" s="191">
        <f>I1307+J1307</f>
        <v>0</v>
      </c>
      <c r="Q1307" s="191">
        <f>ROUND(I1307*H1307,2)</f>
        <v>0</v>
      </c>
      <c r="R1307" s="191">
        <f>ROUND(J1307*H1307,2)</f>
        <v>0</v>
      </c>
      <c r="S1307" s="70"/>
      <c r="T1307" s="192">
        <f>S1307*H1307</f>
        <v>0</v>
      </c>
      <c r="U1307" s="192">
        <v>0</v>
      </c>
      <c r="V1307" s="192">
        <f>U1307*H1307</f>
        <v>0</v>
      </c>
      <c r="W1307" s="192">
        <v>0</v>
      </c>
      <c r="X1307" s="192">
        <f>W1307*H1307</f>
        <v>0</v>
      </c>
      <c r="Y1307" s="193" t="s">
        <v>1</v>
      </c>
      <c r="Z1307" s="33"/>
      <c r="AA1307" s="33"/>
      <c r="AB1307" s="33"/>
      <c r="AC1307" s="33"/>
      <c r="AD1307" s="33"/>
      <c r="AE1307" s="33"/>
      <c r="AR1307" s="194" t="s">
        <v>152</v>
      </c>
      <c r="AT1307" s="194" t="s">
        <v>140</v>
      </c>
      <c r="AU1307" s="194" t="s">
        <v>79</v>
      </c>
      <c r="AY1307" s="14" t="s">
        <v>146</v>
      </c>
      <c r="BE1307" s="114">
        <f>IF(O1307="základní",K1307,0)</f>
        <v>0</v>
      </c>
      <c r="BF1307" s="114">
        <f>IF(O1307="snížená",K1307,0)</f>
        <v>0</v>
      </c>
      <c r="BG1307" s="114">
        <f>IF(O1307="zákl. přenesená",K1307,0)</f>
        <v>0</v>
      </c>
      <c r="BH1307" s="114">
        <f>IF(O1307="sníž. přenesená",K1307,0)</f>
        <v>0</v>
      </c>
      <c r="BI1307" s="114">
        <f>IF(O1307="nulová",K1307,0)</f>
        <v>0</v>
      </c>
      <c r="BJ1307" s="14" t="s">
        <v>87</v>
      </c>
      <c r="BK1307" s="114">
        <f>ROUND(P1307*H1307,2)</f>
        <v>0</v>
      </c>
      <c r="BL1307" s="14" t="s">
        <v>152</v>
      </c>
      <c r="BM1307" s="194" t="s">
        <v>2496</v>
      </c>
    </row>
    <row r="1308" spans="1:65" s="2" customFormat="1" ht="11.25">
      <c r="A1308" s="33"/>
      <c r="B1308" s="34"/>
      <c r="C1308" s="35"/>
      <c r="D1308" s="195" t="s">
        <v>149</v>
      </c>
      <c r="E1308" s="35"/>
      <c r="F1308" s="196" t="s">
        <v>2495</v>
      </c>
      <c r="G1308" s="35"/>
      <c r="H1308" s="35"/>
      <c r="I1308" s="166"/>
      <c r="J1308" s="166"/>
      <c r="K1308" s="35"/>
      <c r="L1308" s="35"/>
      <c r="M1308" s="36"/>
      <c r="N1308" s="197"/>
      <c r="O1308" s="198"/>
      <c r="P1308" s="70"/>
      <c r="Q1308" s="70"/>
      <c r="R1308" s="70"/>
      <c r="S1308" s="70"/>
      <c r="T1308" s="70"/>
      <c r="U1308" s="70"/>
      <c r="V1308" s="70"/>
      <c r="W1308" s="70"/>
      <c r="X1308" s="70"/>
      <c r="Y1308" s="71"/>
      <c r="Z1308" s="33"/>
      <c r="AA1308" s="33"/>
      <c r="AB1308" s="33"/>
      <c r="AC1308" s="33"/>
      <c r="AD1308" s="33"/>
      <c r="AE1308" s="33"/>
      <c r="AT1308" s="14" t="s">
        <v>149</v>
      </c>
      <c r="AU1308" s="14" t="s">
        <v>79</v>
      </c>
    </row>
    <row r="1309" spans="1:65" s="2" customFormat="1" ht="24.2" customHeight="1">
      <c r="A1309" s="33"/>
      <c r="B1309" s="34"/>
      <c r="C1309" s="180" t="s">
        <v>2497</v>
      </c>
      <c r="D1309" s="180" t="s">
        <v>140</v>
      </c>
      <c r="E1309" s="181" t="s">
        <v>2498</v>
      </c>
      <c r="F1309" s="182" t="s">
        <v>2499</v>
      </c>
      <c r="G1309" s="183" t="s">
        <v>143</v>
      </c>
      <c r="H1309" s="184">
        <v>1</v>
      </c>
      <c r="I1309" s="185"/>
      <c r="J1309" s="186"/>
      <c r="K1309" s="187">
        <f>ROUND(P1309*H1309,2)</f>
        <v>0</v>
      </c>
      <c r="L1309" s="182" t="s">
        <v>144</v>
      </c>
      <c r="M1309" s="188"/>
      <c r="N1309" s="189" t="s">
        <v>1</v>
      </c>
      <c r="O1309" s="190" t="s">
        <v>42</v>
      </c>
      <c r="P1309" s="191">
        <f>I1309+J1309</f>
        <v>0</v>
      </c>
      <c r="Q1309" s="191">
        <f>ROUND(I1309*H1309,2)</f>
        <v>0</v>
      </c>
      <c r="R1309" s="191">
        <f>ROUND(J1309*H1309,2)</f>
        <v>0</v>
      </c>
      <c r="S1309" s="70"/>
      <c r="T1309" s="192">
        <f>S1309*H1309</f>
        <v>0</v>
      </c>
      <c r="U1309" s="192">
        <v>0</v>
      </c>
      <c r="V1309" s="192">
        <f>U1309*H1309</f>
        <v>0</v>
      </c>
      <c r="W1309" s="192">
        <v>0</v>
      </c>
      <c r="X1309" s="192">
        <f>W1309*H1309</f>
        <v>0</v>
      </c>
      <c r="Y1309" s="193" t="s">
        <v>1</v>
      </c>
      <c r="Z1309" s="33"/>
      <c r="AA1309" s="33"/>
      <c r="AB1309" s="33"/>
      <c r="AC1309" s="33"/>
      <c r="AD1309" s="33"/>
      <c r="AE1309" s="33"/>
      <c r="AR1309" s="194" t="s">
        <v>152</v>
      </c>
      <c r="AT1309" s="194" t="s">
        <v>140</v>
      </c>
      <c r="AU1309" s="194" t="s">
        <v>79</v>
      </c>
      <c r="AY1309" s="14" t="s">
        <v>146</v>
      </c>
      <c r="BE1309" s="114">
        <f>IF(O1309="základní",K1309,0)</f>
        <v>0</v>
      </c>
      <c r="BF1309" s="114">
        <f>IF(O1309="snížená",K1309,0)</f>
        <v>0</v>
      </c>
      <c r="BG1309" s="114">
        <f>IF(O1309="zákl. přenesená",K1309,0)</f>
        <v>0</v>
      </c>
      <c r="BH1309" s="114">
        <f>IF(O1309="sníž. přenesená",K1309,0)</f>
        <v>0</v>
      </c>
      <c r="BI1309" s="114">
        <f>IF(O1309="nulová",K1309,0)</f>
        <v>0</v>
      </c>
      <c r="BJ1309" s="14" t="s">
        <v>87</v>
      </c>
      <c r="BK1309" s="114">
        <f>ROUND(P1309*H1309,2)</f>
        <v>0</v>
      </c>
      <c r="BL1309" s="14" t="s">
        <v>152</v>
      </c>
      <c r="BM1309" s="194" t="s">
        <v>2500</v>
      </c>
    </row>
    <row r="1310" spans="1:65" s="2" customFormat="1" ht="11.25">
      <c r="A1310" s="33"/>
      <c r="B1310" s="34"/>
      <c r="C1310" s="35"/>
      <c r="D1310" s="195" t="s">
        <v>149</v>
      </c>
      <c r="E1310" s="35"/>
      <c r="F1310" s="196" t="s">
        <v>2499</v>
      </c>
      <c r="G1310" s="35"/>
      <c r="H1310" s="35"/>
      <c r="I1310" s="166"/>
      <c r="J1310" s="166"/>
      <c r="K1310" s="35"/>
      <c r="L1310" s="35"/>
      <c r="M1310" s="36"/>
      <c r="N1310" s="197"/>
      <c r="O1310" s="198"/>
      <c r="P1310" s="70"/>
      <c r="Q1310" s="70"/>
      <c r="R1310" s="70"/>
      <c r="S1310" s="70"/>
      <c r="T1310" s="70"/>
      <c r="U1310" s="70"/>
      <c r="V1310" s="70"/>
      <c r="W1310" s="70"/>
      <c r="X1310" s="70"/>
      <c r="Y1310" s="71"/>
      <c r="Z1310" s="33"/>
      <c r="AA1310" s="33"/>
      <c r="AB1310" s="33"/>
      <c r="AC1310" s="33"/>
      <c r="AD1310" s="33"/>
      <c r="AE1310" s="33"/>
      <c r="AT1310" s="14" t="s">
        <v>149</v>
      </c>
      <c r="AU1310" s="14" t="s">
        <v>79</v>
      </c>
    </row>
    <row r="1311" spans="1:65" s="2" customFormat="1" ht="24.2" customHeight="1">
      <c r="A1311" s="33"/>
      <c r="B1311" s="34"/>
      <c r="C1311" s="180" t="s">
        <v>2501</v>
      </c>
      <c r="D1311" s="180" t="s">
        <v>140</v>
      </c>
      <c r="E1311" s="181" t="s">
        <v>2502</v>
      </c>
      <c r="F1311" s="182" t="s">
        <v>2503</v>
      </c>
      <c r="G1311" s="183" t="s">
        <v>143</v>
      </c>
      <c r="H1311" s="184">
        <v>1</v>
      </c>
      <c r="I1311" s="185"/>
      <c r="J1311" s="186"/>
      <c r="K1311" s="187">
        <f>ROUND(P1311*H1311,2)</f>
        <v>0</v>
      </c>
      <c r="L1311" s="182" t="s">
        <v>144</v>
      </c>
      <c r="M1311" s="188"/>
      <c r="N1311" s="189" t="s">
        <v>1</v>
      </c>
      <c r="O1311" s="190" t="s">
        <v>42</v>
      </c>
      <c r="P1311" s="191">
        <f>I1311+J1311</f>
        <v>0</v>
      </c>
      <c r="Q1311" s="191">
        <f>ROUND(I1311*H1311,2)</f>
        <v>0</v>
      </c>
      <c r="R1311" s="191">
        <f>ROUND(J1311*H1311,2)</f>
        <v>0</v>
      </c>
      <c r="S1311" s="70"/>
      <c r="T1311" s="192">
        <f>S1311*H1311</f>
        <v>0</v>
      </c>
      <c r="U1311" s="192">
        <v>0</v>
      </c>
      <c r="V1311" s="192">
        <f>U1311*H1311</f>
        <v>0</v>
      </c>
      <c r="W1311" s="192">
        <v>0</v>
      </c>
      <c r="X1311" s="192">
        <f>W1311*H1311</f>
        <v>0</v>
      </c>
      <c r="Y1311" s="193" t="s">
        <v>1</v>
      </c>
      <c r="Z1311" s="33"/>
      <c r="AA1311" s="33"/>
      <c r="AB1311" s="33"/>
      <c r="AC1311" s="33"/>
      <c r="AD1311" s="33"/>
      <c r="AE1311" s="33"/>
      <c r="AR1311" s="194" t="s">
        <v>152</v>
      </c>
      <c r="AT1311" s="194" t="s">
        <v>140</v>
      </c>
      <c r="AU1311" s="194" t="s">
        <v>79</v>
      </c>
      <c r="AY1311" s="14" t="s">
        <v>146</v>
      </c>
      <c r="BE1311" s="114">
        <f>IF(O1311="základní",K1311,0)</f>
        <v>0</v>
      </c>
      <c r="BF1311" s="114">
        <f>IF(O1311="snížená",K1311,0)</f>
        <v>0</v>
      </c>
      <c r="BG1311" s="114">
        <f>IF(O1311="zákl. přenesená",K1311,0)</f>
        <v>0</v>
      </c>
      <c r="BH1311" s="114">
        <f>IF(O1311="sníž. přenesená",K1311,0)</f>
        <v>0</v>
      </c>
      <c r="BI1311" s="114">
        <f>IF(O1311="nulová",K1311,0)</f>
        <v>0</v>
      </c>
      <c r="BJ1311" s="14" t="s">
        <v>87</v>
      </c>
      <c r="BK1311" s="114">
        <f>ROUND(P1311*H1311,2)</f>
        <v>0</v>
      </c>
      <c r="BL1311" s="14" t="s">
        <v>152</v>
      </c>
      <c r="BM1311" s="194" t="s">
        <v>2504</v>
      </c>
    </row>
    <row r="1312" spans="1:65" s="2" customFormat="1" ht="11.25">
      <c r="A1312" s="33"/>
      <c r="B1312" s="34"/>
      <c r="C1312" s="35"/>
      <c r="D1312" s="195" t="s">
        <v>149</v>
      </c>
      <c r="E1312" s="35"/>
      <c r="F1312" s="196" t="s">
        <v>2503</v>
      </c>
      <c r="G1312" s="35"/>
      <c r="H1312" s="35"/>
      <c r="I1312" s="166"/>
      <c r="J1312" s="166"/>
      <c r="K1312" s="35"/>
      <c r="L1312" s="35"/>
      <c r="M1312" s="36"/>
      <c r="N1312" s="197"/>
      <c r="O1312" s="198"/>
      <c r="P1312" s="70"/>
      <c r="Q1312" s="70"/>
      <c r="R1312" s="70"/>
      <c r="S1312" s="70"/>
      <c r="T1312" s="70"/>
      <c r="U1312" s="70"/>
      <c r="V1312" s="70"/>
      <c r="W1312" s="70"/>
      <c r="X1312" s="70"/>
      <c r="Y1312" s="71"/>
      <c r="Z1312" s="33"/>
      <c r="AA1312" s="33"/>
      <c r="AB1312" s="33"/>
      <c r="AC1312" s="33"/>
      <c r="AD1312" s="33"/>
      <c r="AE1312" s="33"/>
      <c r="AT1312" s="14" t="s">
        <v>149</v>
      </c>
      <c r="AU1312" s="14" t="s">
        <v>79</v>
      </c>
    </row>
    <row r="1313" spans="1:65" s="2" customFormat="1" ht="24.2" customHeight="1">
      <c r="A1313" s="33"/>
      <c r="B1313" s="34"/>
      <c r="C1313" s="180" t="s">
        <v>2505</v>
      </c>
      <c r="D1313" s="180" t="s">
        <v>140</v>
      </c>
      <c r="E1313" s="181" t="s">
        <v>2506</v>
      </c>
      <c r="F1313" s="182" t="s">
        <v>2507</v>
      </c>
      <c r="G1313" s="183" t="s">
        <v>143</v>
      </c>
      <c r="H1313" s="184">
        <v>1</v>
      </c>
      <c r="I1313" s="185"/>
      <c r="J1313" s="186"/>
      <c r="K1313" s="187">
        <f>ROUND(P1313*H1313,2)</f>
        <v>0</v>
      </c>
      <c r="L1313" s="182" t="s">
        <v>144</v>
      </c>
      <c r="M1313" s="188"/>
      <c r="N1313" s="189" t="s">
        <v>1</v>
      </c>
      <c r="O1313" s="190" t="s">
        <v>42</v>
      </c>
      <c r="P1313" s="191">
        <f>I1313+J1313</f>
        <v>0</v>
      </c>
      <c r="Q1313" s="191">
        <f>ROUND(I1313*H1313,2)</f>
        <v>0</v>
      </c>
      <c r="R1313" s="191">
        <f>ROUND(J1313*H1313,2)</f>
        <v>0</v>
      </c>
      <c r="S1313" s="70"/>
      <c r="T1313" s="192">
        <f>S1313*H1313</f>
        <v>0</v>
      </c>
      <c r="U1313" s="192">
        <v>0</v>
      </c>
      <c r="V1313" s="192">
        <f>U1313*H1313</f>
        <v>0</v>
      </c>
      <c r="W1313" s="192">
        <v>0</v>
      </c>
      <c r="X1313" s="192">
        <f>W1313*H1313</f>
        <v>0</v>
      </c>
      <c r="Y1313" s="193" t="s">
        <v>1</v>
      </c>
      <c r="Z1313" s="33"/>
      <c r="AA1313" s="33"/>
      <c r="AB1313" s="33"/>
      <c r="AC1313" s="33"/>
      <c r="AD1313" s="33"/>
      <c r="AE1313" s="33"/>
      <c r="AR1313" s="194" t="s">
        <v>152</v>
      </c>
      <c r="AT1313" s="194" t="s">
        <v>140</v>
      </c>
      <c r="AU1313" s="194" t="s">
        <v>79</v>
      </c>
      <c r="AY1313" s="14" t="s">
        <v>146</v>
      </c>
      <c r="BE1313" s="114">
        <f>IF(O1313="základní",K1313,0)</f>
        <v>0</v>
      </c>
      <c r="BF1313" s="114">
        <f>IF(O1313="snížená",K1313,0)</f>
        <v>0</v>
      </c>
      <c r="BG1313" s="114">
        <f>IF(O1313="zákl. přenesená",K1313,0)</f>
        <v>0</v>
      </c>
      <c r="BH1313" s="114">
        <f>IF(O1313="sníž. přenesená",K1313,0)</f>
        <v>0</v>
      </c>
      <c r="BI1313" s="114">
        <f>IF(O1313="nulová",K1313,0)</f>
        <v>0</v>
      </c>
      <c r="BJ1313" s="14" t="s">
        <v>87</v>
      </c>
      <c r="BK1313" s="114">
        <f>ROUND(P1313*H1313,2)</f>
        <v>0</v>
      </c>
      <c r="BL1313" s="14" t="s">
        <v>152</v>
      </c>
      <c r="BM1313" s="194" t="s">
        <v>2508</v>
      </c>
    </row>
    <row r="1314" spans="1:65" s="2" customFormat="1" ht="11.25">
      <c r="A1314" s="33"/>
      <c r="B1314" s="34"/>
      <c r="C1314" s="35"/>
      <c r="D1314" s="195" t="s">
        <v>149</v>
      </c>
      <c r="E1314" s="35"/>
      <c r="F1314" s="196" t="s">
        <v>2507</v>
      </c>
      <c r="G1314" s="35"/>
      <c r="H1314" s="35"/>
      <c r="I1314" s="166"/>
      <c r="J1314" s="166"/>
      <c r="K1314" s="35"/>
      <c r="L1314" s="35"/>
      <c r="M1314" s="36"/>
      <c r="N1314" s="197"/>
      <c r="O1314" s="198"/>
      <c r="P1314" s="70"/>
      <c r="Q1314" s="70"/>
      <c r="R1314" s="70"/>
      <c r="S1314" s="70"/>
      <c r="T1314" s="70"/>
      <c r="U1314" s="70"/>
      <c r="V1314" s="70"/>
      <c r="W1314" s="70"/>
      <c r="X1314" s="70"/>
      <c r="Y1314" s="71"/>
      <c r="Z1314" s="33"/>
      <c r="AA1314" s="33"/>
      <c r="AB1314" s="33"/>
      <c r="AC1314" s="33"/>
      <c r="AD1314" s="33"/>
      <c r="AE1314" s="33"/>
      <c r="AT1314" s="14" t="s">
        <v>149</v>
      </c>
      <c r="AU1314" s="14" t="s">
        <v>79</v>
      </c>
    </row>
    <row r="1315" spans="1:65" s="2" customFormat="1" ht="24.2" customHeight="1">
      <c r="A1315" s="33"/>
      <c r="B1315" s="34"/>
      <c r="C1315" s="180" t="s">
        <v>2509</v>
      </c>
      <c r="D1315" s="180" t="s">
        <v>140</v>
      </c>
      <c r="E1315" s="181" t="s">
        <v>2510</v>
      </c>
      <c r="F1315" s="182" t="s">
        <v>2511</v>
      </c>
      <c r="G1315" s="183" t="s">
        <v>143</v>
      </c>
      <c r="H1315" s="184">
        <v>1</v>
      </c>
      <c r="I1315" s="185"/>
      <c r="J1315" s="186"/>
      <c r="K1315" s="187">
        <f>ROUND(P1315*H1315,2)</f>
        <v>0</v>
      </c>
      <c r="L1315" s="182" t="s">
        <v>144</v>
      </c>
      <c r="M1315" s="188"/>
      <c r="N1315" s="189" t="s">
        <v>1</v>
      </c>
      <c r="O1315" s="190" t="s">
        <v>42</v>
      </c>
      <c r="P1315" s="191">
        <f>I1315+J1315</f>
        <v>0</v>
      </c>
      <c r="Q1315" s="191">
        <f>ROUND(I1315*H1315,2)</f>
        <v>0</v>
      </c>
      <c r="R1315" s="191">
        <f>ROUND(J1315*H1315,2)</f>
        <v>0</v>
      </c>
      <c r="S1315" s="70"/>
      <c r="T1315" s="192">
        <f>S1315*H1315</f>
        <v>0</v>
      </c>
      <c r="U1315" s="192">
        <v>0</v>
      </c>
      <c r="V1315" s="192">
        <f>U1315*H1315</f>
        <v>0</v>
      </c>
      <c r="W1315" s="192">
        <v>0</v>
      </c>
      <c r="X1315" s="192">
        <f>W1315*H1315</f>
        <v>0</v>
      </c>
      <c r="Y1315" s="193" t="s">
        <v>1</v>
      </c>
      <c r="Z1315" s="33"/>
      <c r="AA1315" s="33"/>
      <c r="AB1315" s="33"/>
      <c r="AC1315" s="33"/>
      <c r="AD1315" s="33"/>
      <c r="AE1315" s="33"/>
      <c r="AR1315" s="194" t="s">
        <v>152</v>
      </c>
      <c r="AT1315" s="194" t="s">
        <v>140</v>
      </c>
      <c r="AU1315" s="194" t="s">
        <v>79</v>
      </c>
      <c r="AY1315" s="14" t="s">
        <v>146</v>
      </c>
      <c r="BE1315" s="114">
        <f>IF(O1315="základní",K1315,0)</f>
        <v>0</v>
      </c>
      <c r="BF1315" s="114">
        <f>IF(O1315="snížená",K1315,0)</f>
        <v>0</v>
      </c>
      <c r="BG1315" s="114">
        <f>IF(O1315="zákl. přenesená",K1315,0)</f>
        <v>0</v>
      </c>
      <c r="BH1315" s="114">
        <f>IF(O1315="sníž. přenesená",K1315,0)</f>
        <v>0</v>
      </c>
      <c r="BI1315" s="114">
        <f>IF(O1315="nulová",K1315,0)</f>
        <v>0</v>
      </c>
      <c r="BJ1315" s="14" t="s">
        <v>87</v>
      </c>
      <c r="BK1315" s="114">
        <f>ROUND(P1315*H1315,2)</f>
        <v>0</v>
      </c>
      <c r="BL1315" s="14" t="s">
        <v>152</v>
      </c>
      <c r="BM1315" s="194" t="s">
        <v>2512</v>
      </c>
    </row>
    <row r="1316" spans="1:65" s="2" customFormat="1" ht="11.25">
      <c r="A1316" s="33"/>
      <c r="B1316" s="34"/>
      <c r="C1316" s="35"/>
      <c r="D1316" s="195" t="s">
        <v>149</v>
      </c>
      <c r="E1316" s="35"/>
      <c r="F1316" s="196" t="s">
        <v>2511</v>
      </c>
      <c r="G1316" s="35"/>
      <c r="H1316" s="35"/>
      <c r="I1316" s="166"/>
      <c r="J1316" s="166"/>
      <c r="K1316" s="35"/>
      <c r="L1316" s="35"/>
      <c r="M1316" s="36"/>
      <c r="N1316" s="197"/>
      <c r="O1316" s="198"/>
      <c r="P1316" s="70"/>
      <c r="Q1316" s="70"/>
      <c r="R1316" s="70"/>
      <c r="S1316" s="70"/>
      <c r="T1316" s="70"/>
      <c r="U1316" s="70"/>
      <c r="V1316" s="70"/>
      <c r="W1316" s="70"/>
      <c r="X1316" s="70"/>
      <c r="Y1316" s="71"/>
      <c r="Z1316" s="33"/>
      <c r="AA1316" s="33"/>
      <c r="AB1316" s="33"/>
      <c r="AC1316" s="33"/>
      <c r="AD1316" s="33"/>
      <c r="AE1316" s="33"/>
      <c r="AT1316" s="14" t="s">
        <v>149</v>
      </c>
      <c r="AU1316" s="14" t="s">
        <v>79</v>
      </c>
    </row>
    <row r="1317" spans="1:65" s="2" customFormat="1" ht="24.2" customHeight="1">
      <c r="A1317" s="33"/>
      <c r="B1317" s="34"/>
      <c r="C1317" s="180" t="s">
        <v>2513</v>
      </c>
      <c r="D1317" s="180" t="s">
        <v>140</v>
      </c>
      <c r="E1317" s="181" t="s">
        <v>2514</v>
      </c>
      <c r="F1317" s="182" t="s">
        <v>2515</v>
      </c>
      <c r="G1317" s="183" t="s">
        <v>143</v>
      </c>
      <c r="H1317" s="184">
        <v>1</v>
      </c>
      <c r="I1317" s="185"/>
      <c r="J1317" s="186"/>
      <c r="K1317" s="187">
        <f>ROUND(P1317*H1317,2)</f>
        <v>0</v>
      </c>
      <c r="L1317" s="182" t="s">
        <v>144</v>
      </c>
      <c r="M1317" s="188"/>
      <c r="N1317" s="189" t="s">
        <v>1</v>
      </c>
      <c r="O1317" s="190" t="s">
        <v>42</v>
      </c>
      <c r="P1317" s="191">
        <f>I1317+J1317</f>
        <v>0</v>
      </c>
      <c r="Q1317" s="191">
        <f>ROUND(I1317*H1317,2)</f>
        <v>0</v>
      </c>
      <c r="R1317" s="191">
        <f>ROUND(J1317*H1317,2)</f>
        <v>0</v>
      </c>
      <c r="S1317" s="70"/>
      <c r="T1317" s="192">
        <f>S1317*H1317</f>
        <v>0</v>
      </c>
      <c r="U1317" s="192">
        <v>0</v>
      </c>
      <c r="V1317" s="192">
        <f>U1317*H1317</f>
        <v>0</v>
      </c>
      <c r="W1317" s="192">
        <v>0</v>
      </c>
      <c r="X1317" s="192">
        <f>W1317*H1317</f>
        <v>0</v>
      </c>
      <c r="Y1317" s="193" t="s">
        <v>1</v>
      </c>
      <c r="Z1317" s="33"/>
      <c r="AA1317" s="33"/>
      <c r="AB1317" s="33"/>
      <c r="AC1317" s="33"/>
      <c r="AD1317" s="33"/>
      <c r="AE1317" s="33"/>
      <c r="AR1317" s="194" t="s">
        <v>152</v>
      </c>
      <c r="AT1317" s="194" t="s">
        <v>140</v>
      </c>
      <c r="AU1317" s="194" t="s">
        <v>79</v>
      </c>
      <c r="AY1317" s="14" t="s">
        <v>146</v>
      </c>
      <c r="BE1317" s="114">
        <f>IF(O1317="základní",K1317,0)</f>
        <v>0</v>
      </c>
      <c r="BF1317" s="114">
        <f>IF(O1317="snížená",K1317,0)</f>
        <v>0</v>
      </c>
      <c r="BG1317" s="114">
        <f>IF(O1317="zákl. přenesená",K1317,0)</f>
        <v>0</v>
      </c>
      <c r="BH1317" s="114">
        <f>IF(O1317="sníž. přenesená",K1317,0)</f>
        <v>0</v>
      </c>
      <c r="BI1317" s="114">
        <f>IF(O1317="nulová",K1317,0)</f>
        <v>0</v>
      </c>
      <c r="BJ1317" s="14" t="s">
        <v>87</v>
      </c>
      <c r="BK1317" s="114">
        <f>ROUND(P1317*H1317,2)</f>
        <v>0</v>
      </c>
      <c r="BL1317" s="14" t="s">
        <v>152</v>
      </c>
      <c r="BM1317" s="194" t="s">
        <v>2516</v>
      </c>
    </row>
    <row r="1318" spans="1:65" s="2" customFormat="1" ht="11.25">
      <c r="A1318" s="33"/>
      <c r="B1318" s="34"/>
      <c r="C1318" s="35"/>
      <c r="D1318" s="195" t="s">
        <v>149</v>
      </c>
      <c r="E1318" s="35"/>
      <c r="F1318" s="196" t="s">
        <v>2515</v>
      </c>
      <c r="G1318" s="35"/>
      <c r="H1318" s="35"/>
      <c r="I1318" s="166"/>
      <c r="J1318" s="166"/>
      <c r="K1318" s="35"/>
      <c r="L1318" s="35"/>
      <c r="M1318" s="36"/>
      <c r="N1318" s="197"/>
      <c r="O1318" s="198"/>
      <c r="P1318" s="70"/>
      <c r="Q1318" s="70"/>
      <c r="R1318" s="70"/>
      <c r="S1318" s="70"/>
      <c r="T1318" s="70"/>
      <c r="U1318" s="70"/>
      <c r="V1318" s="70"/>
      <c r="W1318" s="70"/>
      <c r="X1318" s="70"/>
      <c r="Y1318" s="71"/>
      <c r="Z1318" s="33"/>
      <c r="AA1318" s="33"/>
      <c r="AB1318" s="33"/>
      <c r="AC1318" s="33"/>
      <c r="AD1318" s="33"/>
      <c r="AE1318" s="33"/>
      <c r="AT1318" s="14" t="s">
        <v>149</v>
      </c>
      <c r="AU1318" s="14" t="s">
        <v>79</v>
      </c>
    </row>
    <row r="1319" spans="1:65" s="2" customFormat="1" ht="24.2" customHeight="1">
      <c r="A1319" s="33"/>
      <c r="B1319" s="34"/>
      <c r="C1319" s="180" t="s">
        <v>2517</v>
      </c>
      <c r="D1319" s="180" t="s">
        <v>140</v>
      </c>
      <c r="E1319" s="181" t="s">
        <v>2518</v>
      </c>
      <c r="F1319" s="182" t="s">
        <v>2519</v>
      </c>
      <c r="G1319" s="183" t="s">
        <v>143</v>
      </c>
      <c r="H1319" s="184">
        <v>1</v>
      </c>
      <c r="I1319" s="185"/>
      <c r="J1319" s="186"/>
      <c r="K1319" s="187">
        <f>ROUND(P1319*H1319,2)</f>
        <v>0</v>
      </c>
      <c r="L1319" s="182" t="s">
        <v>144</v>
      </c>
      <c r="M1319" s="188"/>
      <c r="N1319" s="189" t="s">
        <v>1</v>
      </c>
      <c r="O1319" s="190" t="s">
        <v>42</v>
      </c>
      <c r="P1319" s="191">
        <f>I1319+J1319</f>
        <v>0</v>
      </c>
      <c r="Q1319" s="191">
        <f>ROUND(I1319*H1319,2)</f>
        <v>0</v>
      </c>
      <c r="R1319" s="191">
        <f>ROUND(J1319*H1319,2)</f>
        <v>0</v>
      </c>
      <c r="S1319" s="70"/>
      <c r="T1319" s="192">
        <f>S1319*H1319</f>
        <v>0</v>
      </c>
      <c r="U1319" s="192">
        <v>0</v>
      </c>
      <c r="V1319" s="192">
        <f>U1319*H1319</f>
        <v>0</v>
      </c>
      <c r="W1319" s="192">
        <v>0</v>
      </c>
      <c r="X1319" s="192">
        <f>W1319*H1319</f>
        <v>0</v>
      </c>
      <c r="Y1319" s="193" t="s">
        <v>1</v>
      </c>
      <c r="Z1319" s="33"/>
      <c r="AA1319" s="33"/>
      <c r="AB1319" s="33"/>
      <c r="AC1319" s="33"/>
      <c r="AD1319" s="33"/>
      <c r="AE1319" s="33"/>
      <c r="AR1319" s="194" t="s">
        <v>152</v>
      </c>
      <c r="AT1319" s="194" t="s">
        <v>140</v>
      </c>
      <c r="AU1319" s="194" t="s">
        <v>79</v>
      </c>
      <c r="AY1319" s="14" t="s">
        <v>146</v>
      </c>
      <c r="BE1319" s="114">
        <f>IF(O1319="základní",K1319,0)</f>
        <v>0</v>
      </c>
      <c r="BF1319" s="114">
        <f>IF(O1319="snížená",K1319,0)</f>
        <v>0</v>
      </c>
      <c r="BG1319" s="114">
        <f>IF(O1319="zákl. přenesená",K1319,0)</f>
        <v>0</v>
      </c>
      <c r="BH1319" s="114">
        <f>IF(O1319="sníž. přenesená",K1319,0)</f>
        <v>0</v>
      </c>
      <c r="BI1319" s="114">
        <f>IF(O1319="nulová",K1319,0)</f>
        <v>0</v>
      </c>
      <c r="BJ1319" s="14" t="s">
        <v>87</v>
      </c>
      <c r="BK1319" s="114">
        <f>ROUND(P1319*H1319,2)</f>
        <v>0</v>
      </c>
      <c r="BL1319" s="14" t="s">
        <v>152</v>
      </c>
      <c r="BM1319" s="194" t="s">
        <v>2520</v>
      </c>
    </row>
    <row r="1320" spans="1:65" s="2" customFormat="1" ht="11.25">
      <c r="A1320" s="33"/>
      <c r="B1320" s="34"/>
      <c r="C1320" s="35"/>
      <c r="D1320" s="195" t="s">
        <v>149</v>
      </c>
      <c r="E1320" s="35"/>
      <c r="F1320" s="196" t="s">
        <v>2519</v>
      </c>
      <c r="G1320" s="35"/>
      <c r="H1320" s="35"/>
      <c r="I1320" s="166"/>
      <c r="J1320" s="166"/>
      <c r="K1320" s="35"/>
      <c r="L1320" s="35"/>
      <c r="M1320" s="36"/>
      <c r="N1320" s="197"/>
      <c r="O1320" s="198"/>
      <c r="P1320" s="70"/>
      <c r="Q1320" s="70"/>
      <c r="R1320" s="70"/>
      <c r="S1320" s="70"/>
      <c r="T1320" s="70"/>
      <c r="U1320" s="70"/>
      <c r="V1320" s="70"/>
      <c r="W1320" s="70"/>
      <c r="X1320" s="70"/>
      <c r="Y1320" s="71"/>
      <c r="Z1320" s="33"/>
      <c r="AA1320" s="33"/>
      <c r="AB1320" s="33"/>
      <c r="AC1320" s="33"/>
      <c r="AD1320" s="33"/>
      <c r="AE1320" s="33"/>
      <c r="AT1320" s="14" t="s">
        <v>149</v>
      </c>
      <c r="AU1320" s="14" t="s">
        <v>79</v>
      </c>
    </row>
    <row r="1321" spans="1:65" s="2" customFormat="1" ht="24.2" customHeight="1">
      <c r="A1321" s="33"/>
      <c r="B1321" s="34"/>
      <c r="C1321" s="180" t="s">
        <v>2521</v>
      </c>
      <c r="D1321" s="180" t="s">
        <v>140</v>
      </c>
      <c r="E1321" s="181" t="s">
        <v>2522</v>
      </c>
      <c r="F1321" s="182" t="s">
        <v>2523</v>
      </c>
      <c r="G1321" s="183" t="s">
        <v>143</v>
      </c>
      <c r="H1321" s="184">
        <v>1</v>
      </c>
      <c r="I1321" s="185"/>
      <c r="J1321" s="186"/>
      <c r="K1321" s="187">
        <f>ROUND(P1321*H1321,2)</f>
        <v>0</v>
      </c>
      <c r="L1321" s="182" t="s">
        <v>144</v>
      </c>
      <c r="M1321" s="188"/>
      <c r="N1321" s="189" t="s">
        <v>1</v>
      </c>
      <c r="O1321" s="190" t="s">
        <v>42</v>
      </c>
      <c r="P1321" s="191">
        <f>I1321+J1321</f>
        <v>0</v>
      </c>
      <c r="Q1321" s="191">
        <f>ROUND(I1321*H1321,2)</f>
        <v>0</v>
      </c>
      <c r="R1321" s="191">
        <f>ROUND(J1321*H1321,2)</f>
        <v>0</v>
      </c>
      <c r="S1321" s="70"/>
      <c r="T1321" s="192">
        <f>S1321*H1321</f>
        <v>0</v>
      </c>
      <c r="U1321" s="192">
        <v>0</v>
      </c>
      <c r="V1321" s="192">
        <f>U1321*H1321</f>
        <v>0</v>
      </c>
      <c r="W1321" s="192">
        <v>0</v>
      </c>
      <c r="X1321" s="192">
        <f>W1321*H1321</f>
        <v>0</v>
      </c>
      <c r="Y1321" s="193" t="s">
        <v>1</v>
      </c>
      <c r="Z1321" s="33"/>
      <c r="AA1321" s="33"/>
      <c r="AB1321" s="33"/>
      <c r="AC1321" s="33"/>
      <c r="AD1321" s="33"/>
      <c r="AE1321" s="33"/>
      <c r="AR1321" s="194" t="s">
        <v>152</v>
      </c>
      <c r="AT1321" s="194" t="s">
        <v>140</v>
      </c>
      <c r="AU1321" s="194" t="s">
        <v>79</v>
      </c>
      <c r="AY1321" s="14" t="s">
        <v>146</v>
      </c>
      <c r="BE1321" s="114">
        <f>IF(O1321="základní",K1321,0)</f>
        <v>0</v>
      </c>
      <c r="BF1321" s="114">
        <f>IF(O1321="snížená",K1321,0)</f>
        <v>0</v>
      </c>
      <c r="BG1321" s="114">
        <f>IF(O1321="zákl. přenesená",K1321,0)</f>
        <v>0</v>
      </c>
      <c r="BH1321" s="114">
        <f>IF(O1321="sníž. přenesená",K1321,0)</f>
        <v>0</v>
      </c>
      <c r="BI1321" s="114">
        <f>IF(O1321="nulová",K1321,0)</f>
        <v>0</v>
      </c>
      <c r="BJ1321" s="14" t="s">
        <v>87</v>
      </c>
      <c r="BK1321" s="114">
        <f>ROUND(P1321*H1321,2)</f>
        <v>0</v>
      </c>
      <c r="BL1321" s="14" t="s">
        <v>152</v>
      </c>
      <c r="BM1321" s="194" t="s">
        <v>2524</v>
      </c>
    </row>
    <row r="1322" spans="1:65" s="2" customFormat="1" ht="11.25">
      <c r="A1322" s="33"/>
      <c r="B1322" s="34"/>
      <c r="C1322" s="35"/>
      <c r="D1322" s="195" t="s">
        <v>149</v>
      </c>
      <c r="E1322" s="35"/>
      <c r="F1322" s="196" t="s">
        <v>2523</v>
      </c>
      <c r="G1322" s="35"/>
      <c r="H1322" s="35"/>
      <c r="I1322" s="166"/>
      <c r="J1322" s="166"/>
      <c r="K1322" s="35"/>
      <c r="L1322" s="35"/>
      <c r="M1322" s="36"/>
      <c r="N1322" s="197"/>
      <c r="O1322" s="198"/>
      <c r="P1322" s="70"/>
      <c r="Q1322" s="70"/>
      <c r="R1322" s="70"/>
      <c r="S1322" s="70"/>
      <c r="T1322" s="70"/>
      <c r="U1322" s="70"/>
      <c r="V1322" s="70"/>
      <c r="W1322" s="70"/>
      <c r="X1322" s="70"/>
      <c r="Y1322" s="71"/>
      <c r="Z1322" s="33"/>
      <c r="AA1322" s="33"/>
      <c r="AB1322" s="33"/>
      <c r="AC1322" s="33"/>
      <c r="AD1322" s="33"/>
      <c r="AE1322" s="33"/>
      <c r="AT1322" s="14" t="s">
        <v>149</v>
      </c>
      <c r="AU1322" s="14" t="s">
        <v>79</v>
      </c>
    </row>
    <row r="1323" spans="1:65" s="2" customFormat="1" ht="24.2" customHeight="1">
      <c r="A1323" s="33"/>
      <c r="B1323" s="34"/>
      <c r="C1323" s="180" t="s">
        <v>2525</v>
      </c>
      <c r="D1323" s="180" t="s">
        <v>140</v>
      </c>
      <c r="E1323" s="181" t="s">
        <v>2526</v>
      </c>
      <c r="F1323" s="182" t="s">
        <v>2527</v>
      </c>
      <c r="G1323" s="183" t="s">
        <v>143</v>
      </c>
      <c r="H1323" s="184">
        <v>1</v>
      </c>
      <c r="I1323" s="185"/>
      <c r="J1323" s="186"/>
      <c r="K1323" s="187">
        <f>ROUND(P1323*H1323,2)</f>
        <v>0</v>
      </c>
      <c r="L1323" s="182" t="s">
        <v>144</v>
      </c>
      <c r="M1323" s="188"/>
      <c r="N1323" s="189" t="s">
        <v>1</v>
      </c>
      <c r="O1323" s="190" t="s">
        <v>42</v>
      </c>
      <c r="P1323" s="191">
        <f>I1323+J1323</f>
        <v>0</v>
      </c>
      <c r="Q1323" s="191">
        <f>ROUND(I1323*H1323,2)</f>
        <v>0</v>
      </c>
      <c r="R1323" s="191">
        <f>ROUND(J1323*H1323,2)</f>
        <v>0</v>
      </c>
      <c r="S1323" s="70"/>
      <c r="T1323" s="192">
        <f>S1323*H1323</f>
        <v>0</v>
      </c>
      <c r="U1323" s="192">
        <v>0</v>
      </c>
      <c r="V1323" s="192">
        <f>U1323*H1323</f>
        <v>0</v>
      </c>
      <c r="W1323" s="192">
        <v>0</v>
      </c>
      <c r="X1323" s="192">
        <f>W1323*H1323</f>
        <v>0</v>
      </c>
      <c r="Y1323" s="193" t="s">
        <v>1</v>
      </c>
      <c r="Z1323" s="33"/>
      <c r="AA1323" s="33"/>
      <c r="AB1323" s="33"/>
      <c r="AC1323" s="33"/>
      <c r="AD1323" s="33"/>
      <c r="AE1323" s="33"/>
      <c r="AR1323" s="194" t="s">
        <v>152</v>
      </c>
      <c r="AT1323" s="194" t="s">
        <v>140</v>
      </c>
      <c r="AU1323" s="194" t="s">
        <v>79</v>
      </c>
      <c r="AY1323" s="14" t="s">
        <v>146</v>
      </c>
      <c r="BE1323" s="114">
        <f>IF(O1323="základní",K1323,0)</f>
        <v>0</v>
      </c>
      <c r="BF1323" s="114">
        <f>IF(O1323="snížená",K1323,0)</f>
        <v>0</v>
      </c>
      <c r="BG1323" s="114">
        <f>IF(O1323="zákl. přenesená",K1323,0)</f>
        <v>0</v>
      </c>
      <c r="BH1323" s="114">
        <f>IF(O1323="sníž. přenesená",K1323,0)</f>
        <v>0</v>
      </c>
      <c r="BI1323" s="114">
        <f>IF(O1323="nulová",K1323,0)</f>
        <v>0</v>
      </c>
      <c r="BJ1323" s="14" t="s">
        <v>87</v>
      </c>
      <c r="BK1323" s="114">
        <f>ROUND(P1323*H1323,2)</f>
        <v>0</v>
      </c>
      <c r="BL1323" s="14" t="s">
        <v>152</v>
      </c>
      <c r="BM1323" s="194" t="s">
        <v>2528</v>
      </c>
    </row>
    <row r="1324" spans="1:65" s="2" customFormat="1" ht="11.25">
      <c r="A1324" s="33"/>
      <c r="B1324" s="34"/>
      <c r="C1324" s="35"/>
      <c r="D1324" s="195" t="s">
        <v>149</v>
      </c>
      <c r="E1324" s="35"/>
      <c r="F1324" s="196" t="s">
        <v>2527</v>
      </c>
      <c r="G1324" s="35"/>
      <c r="H1324" s="35"/>
      <c r="I1324" s="166"/>
      <c r="J1324" s="166"/>
      <c r="K1324" s="35"/>
      <c r="L1324" s="35"/>
      <c r="M1324" s="36"/>
      <c r="N1324" s="197"/>
      <c r="O1324" s="198"/>
      <c r="P1324" s="70"/>
      <c r="Q1324" s="70"/>
      <c r="R1324" s="70"/>
      <c r="S1324" s="70"/>
      <c r="T1324" s="70"/>
      <c r="U1324" s="70"/>
      <c r="V1324" s="70"/>
      <c r="W1324" s="70"/>
      <c r="X1324" s="70"/>
      <c r="Y1324" s="71"/>
      <c r="Z1324" s="33"/>
      <c r="AA1324" s="33"/>
      <c r="AB1324" s="33"/>
      <c r="AC1324" s="33"/>
      <c r="AD1324" s="33"/>
      <c r="AE1324" s="33"/>
      <c r="AT1324" s="14" t="s">
        <v>149</v>
      </c>
      <c r="AU1324" s="14" t="s">
        <v>79</v>
      </c>
    </row>
    <row r="1325" spans="1:65" s="2" customFormat="1" ht="24.2" customHeight="1">
      <c r="A1325" s="33"/>
      <c r="B1325" s="34"/>
      <c r="C1325" s="180" t="s">
        <v>2529</v>
      </c>
      <c r="D1325" s="180" t="s">
        <v>140</v>
      </c>
      <c r="E1325" s="181" t="s">
        <v>2530</v>
      </c>
      <c r="F1325" s="182" t="s">
        <v>2531</v>
      </c>
      <c r="G1325" s="183" t="s">
        <v>143</v>
      </c>
      <c r="H1325" s="184">
        <v>1</v>
      </c>
      <c r="I1325" s="185"/>
      <c r="J1325" s="186"/>
      <c r="K1325" s="187">
        <f>ROUND(P1325*H1325,2)</f>
        <v>0</v>
      </c>
      <c r="L1325" s="182" t="s">
        <v>144</v>
      </c>
      <c r="M1325" s="188"/>
      <c r="N1325" s="189" t="s">
        <v>1</v>
      </c>
      <c r="O1325" s="190" t="s">
        <v>42</v>
      </c>
      <c r="P1325" s="191">
        <f>I1325+J1325</f>
        <v>0</v>
      </c>
      <c r="Q1325" s="191">
        <f>ROUND(I1325*H1325,2)</f>
        <v>0</v>
      </c>
      <c r="R1325" s="191">
        <f>ROUND(J1325*H1325,2)</f>
        <v>0</v>
      </c>
      <c r="S1325" s="70"/>
      <c r="T1325" s="192">
        <f>S1325*H1325</f>
        <v>0</v>
      </c>
      <c r="U1325" s="192">
        <v>0</v>
      </c>
      <c r="V1325" s="192">
        <f>U1325*H1325</f>
        <v>0</v>
      </c>
      <c r="W1325" s="192">
        <v>0</v>
      </c>
      <c r="X1325" s="192">
        <f>W1325*H1325</f>
        <v>0</v>
      </c>
      <c r="Y1325" s="193" t="s">
        <v>1</v>
      </c>
      <c r="Z1325" s="33"/>
      <c r="AA1325" s="33"/>
      <c r="AB1325" s="33"/>
      <c r="AC1325" s="33"/>
      <c r="AD1325" s="33"/>
      <c r="AE1325" s="33"/>
      <c r="AR1325" s="194" t="s">
        <v>152</v>
      </c>
      <c r="AT1325" s="194" t="s">
        <v>140</v>
      </c>
      <c r="AU1325" s="194" t="s">
        <v>79</v>
      </c>
      <c r="AY1325" s="14" t="s">
        <v>146</v>
      </c>
      <c r="BE1325" s="114">
        <f>IF(O1325="základní",K1325,0)</f>
        <v>0</v>
      </c>
      <c r="BF1325" s="114">
        <f>IF(O1325="snížená",K1325,0)</f>
        <v>0</v>
      </c>
      <c r="BG1325" s="114">
        <f>IF(O1325="zákl. přenesená",K1325,0)</f>
        <v>0</v>
      </c>
      <c r="BH1325" s="114">
        <f>IF(O1325="sníž. přenesená",K1325,0)</f>
        <v>0</v>
      </c>
      <c r="BI1325" s="114">
        <f>IF(O1325="nulová",K1325,0)</f>
        <v>0</v>
      </c>
      <c r="BJ1325" s="14" t="s">
        <v>87</v>
      </c>
      <c r="BK1325" s="114">
        <f>ROUND(P1325*H1325,2)</f>
        <v>0</v>
      </c>
      <c r="BL1325" s="14" t="s">
        <v>152</v>
      </c>
      <c r="BM1325" s="194" t="s">
        <v>2532</v>
      </c>
    </row>
    <row r="1326" spans="1:65" s="2" customFormat="1" ht="11.25">
      <c r="A1326" s="33"/>
      <c r="B1326" s="34"/>
      <c r="C1326" s="35"/>
      <c r="D1326" s="195" t="s">
        <v>149</v>
      </c>
      <c r="E1326" s="35"/>
      <c r="F1326" s="196" t="s">
        <v>2531</v>
      </c>
      <c r="G1326" s="35"/>
      <c r="H1326" s="35"/>
      <c r="I1326" s="166"/>
      <c r="J1326" s="166"/>
      <c r="K1326" s="35"/>
      <c r="L1326" s="35"/>
      <c r="M1326" s="36"/>
      <c r="N1326" s="197"/>
      <c r="O1326" s="198"/>
      <c r="P1326" s="70"/>
      <c r="Q1326" s="70"/>
      <c r="R1326" s="70"/>
      <c r="S1326" s="70"/>
      <c r="T1326" s="70"/>
      <c r="U1326" s="70"/>
      <c r="V1326" s="70"/>
      <c r="W1326" s="70"/>
      <c r="X1326" s="70"/>
      <c r="Y1326" s="71"/>
      <c r="Z1326" s="33"/>
      <c r="AA1326" s="33"/>
      <c r="AB1326" s="33"/>
      <c r="AC1326" s="33"/>
      <c r="AD1326" s="33"/>
      <c r="AE1326" s="33"/>
      <c r="AT1326" s="14" t="s">
        <v>149</v>
      </c>
      <c r="AU1326" s="14" t="s">
        <v>79</v>
      </c>
    </row>
    <row r="1327" spans="1:65" s="2" customFormat="1" ht="24.2" customHeight="1">
      <c r="A1327" s="33"/>
      <c r="B1327" s="34"/>
      <c r="C1327" s="180" t="s">
        <v>2533</v>
      </c>
      <c r="D1327" s="180" t="s">
        <v>140</v>
      </c>
      <c r="E1327" s="181" t="s">
        <v>2534</v>
      </c>
      <c r="F1327" s="182" t="s">
        <v>2535</v>
      </c>
      <c r="G1327" s="183" t="s">
        <v>143</v>
      </c>
      <c r="H1327" s="184">
        <v>1</v>
      </c>
      <c r="I1327" s="185"/>
      <c r="J1327" s="186"/>
      <c r="K1327" s="187">
        <f>ROUND(P1327*H1327,2)</f>
        <v>0</v>
      </c>
      <c r="L1327" s="182" t="s">
        <v>144</v>
      </c>
      <c r="M1327" s="188"/>
      <c r="N1327" s="189" t="s">
        <v>1</v>
      </c>
      <c r="O1327" s="190" t="s">
        <v>42</v>
      </c>
      <c r="P1327" s="191">
        <f>I1327+J1327</f>
        <v>0</v>
      </c>
      <c r="Q1327" s="191">
        <f>ROUND(I1327*H1327,2)</f>
        <v>0</v>
      </c>
      <c r="R1327" s="191">
        <f>ROUND(J1327*H1327,2)</f>
        <v>0</v>
      </c>
      <c r="S1327" s="70"/>
      <c r="T1327" s="192">
        <f>S1327*H1327</f>
        <v>0</v>
      </c>
      <c r="U1327" s="192">
        <v>0</v>
      </c>
      <c r="V1327" s="192">
        <f>U1327*H1327</f>
        <v>0</v>
      </c>
      <c r="W1327" s="192">
        <v>0</v>
      </c>
      <c r="X1327" s="192">
        <f>W1327*H1327</f>
        <v>0</v>
      </c>
      <c r="Y1327" s="193" t="s">
        <v>1</v>
      </c>
      <c r="Z1327" s="33"/>
      <c r="AA1327" s="33"/>
      <c r="AB1327" s="33"/>
      <c r="AC1327" s="33"/>
      <c r="AD1327" s="33"/>
      <c r="AE1327" s="33"/>
      <c r="AR1327" s="194" t="s">
        <v>152</v>
      </c>
      <c r="AT1327" s="194" t="s">
        <v>140</v>
      </c>
      <c r="AU1327" s="194" t="s">
        <v>79</v>
      </c>
      <c r="AY1327" s="14" t="s">
        <v>146</v>
      </c>
      <c r="BE1327" s="114">
        <f>IF(O1327="základní",K1327,0)</f>
        <v>0</v>
      </c>
      <c r="BF1327" s="114">
        <f>IF(O1327="snížená",K1327,0)</f>
        <v>0</v>
      </c>
      <c r="BG1327" s="114">
        <f>IF(O1327="zákl. přenesená",K1327,0)</f>
        <v>0</v>
      </c>
      <c r="BH1327" s="114">
        <f>IF(O1327="sníž. přenesená",K1327,0)</f>
        <v>0</v>
      </c>
      <c r="BI1327" s="114">
        <f>IF(O1327="nulová",K1327,0)</f>
        <v>0</v>
      </c>
      <c r="BJ1327" s="14" t="s">
        <v>87</v>
      </c>
      <c r="BK1327" s="114">
        <f>ROUND(P1327*H1327,2)</f>
        <v>0</v>
      </c>
      <c r="BL1327" s="14" t="s">
        <v>152</v>
      </c>
      <c r="BM1327" s="194" t="s">
        <v>2536</v>
      </c>
    </row>
    <row r="1328" spans="1:65" s="2" customFormat="1" ht="11.25">
      <c r="A1328" s="33"/>
      <c r="B1328" s="34"/>
      <c r="C1328" s="35"/>
      <c r="D1328" s="195" t="s">
        <v>149</v>
      </c>
      <c r="E1328" s="35"/>
      <c r="F1328" s="196" t="s">
        <v>2535</v>
      </c>
      <c r="G1328" s="35"/>
      <c r="H1328" s="35"/>
      <c r="I1328" s="166"/>
      <c r="J1328" s="166"/>
      <c r="K1328" s="35"/>
      <c r="L1328" s="35"/>
      <c r="M1328" s="36"/>
      <c r="N1328" s="197"/>
      <c r="O1328" s="198"/>
      <c r="P1328" s="70"/>
      <c r="Q1328" s="70"/>
      <c r="R1328" s="70"/>
      <c r="S1328" s="70"/>
      <c r="T1328" s="70"/>
      <c r="U1328" s="70"/>
      <c r="V1328" s="70"/>
      <c r="W1328" s="70"/>
      <c r="X1328" s="70"/>
      <c r="Y1328" s="71"/>
      <c r="Z1328" s="33"/>
      <c r="AA1328" s="33"/>
      <c r="AB1328" s="33"/>
      <c r="AC1328" s="33"/>
      <c r="AD1328" s="33"/>
      <c r="AE1328" s="33"/>
      <c r="AT1328" s="14" t="s">
        <v>149</v>
      </c>
      <c r="AU1328" s="14" t="s">
        <v>79</v>
      </c>
    </row>
    <row r="1329" spans="1:65" s="2" customFormat="1" ht="24.2" customHeight="1">
      <c r="A1329" s="33"/>
      <c r="B1329" s="34"/>
      <c r="C1329" s="180" t="s">
        <v>2537</v>
      </c>
      <c r="D1329" s="180" t="s">
        <v>140</v>
      </c>
      <c r="E1329" s="181" t="s">
        <v>2538</v>
      </c>
      <c r="F1329" s="182" t="s">
        <v>2539</v>
      </c>
      <c r="G1329" s="183" t="s">
        <v>143</v>
      </c>
      <c r="H1329" s="184">
        <v>1</v>
      </c>
      <c r="I1329" s="185"/>
      <c r="J1329" s="186"/>
      <c r="K1329" s="187">
        <f>ROUND(P1329*H1329,2)</f>
        <v>0</v>
      </c>
      <c r="L1329" s="182" t="s">
        <v>144</v>
      </c>
      <c r="M1329" s="188"/>
      <c r="N1329" s="189" t="s">
        <v>1</v>
      </c>
      <c r="O1329" s="190" t="s">
        <v>42</v>
      </c>
      <c r="P1329" s="191">
        <f>I1329+J1329</f>
        <v>0</v>
      </c>
      <c r="Q1329" s="191">
        <f>ROUND(I1329*H1329,2)</f>
        <v>0</v>
      </c>
      <c r="R1329" s="191">
        <f>ROUND(J1329*H1329,2)</f>
        <v>0</v>
      </c>
      <c r="S1329" s="70"/>
      <c r="T1329" s="192">
        <f>S1329*H1329</f>
        <v>0</v>
      </c>
      <c r="U1329" s="192">
        <v>0</v>
      </c>
      <c r="V1329" s="192">
        <f>U1329*H1329</f>
        <v>0</v>
      </c>
      <c r="W1329" s="192">
        <v>0</v>
      </c>
      <c r="X1329" s="192">
        <f>W1329*H1329</f>
        <v>0</v>
      </c>
      <c r="Y1329" s="193" t="s">
        <v>1</v>
      </c>
      <c r="Z1329" s="33"/>
      <c r="AA1329" s="33"/>
      <c r="AB1329" s="33"/>
      <c r="AC1329" s="33"/>
      <c r="AD1329" s="33"/>
      <c r="AE1329" s="33"/>
      <c r="AR1329" s="194" t="s">
        <v>152</v>
      </c>
      <c r="AT1329" s="194" t="s">
        <v>140</v>
      </c>
      <c r="AU1329" s="194" t="s">
        <v>79</v>
      </c>
      <c r="AY1329" s="14" t="s">
        <v>146</v>
      </c>
      <c r="BE1329" s="114">
        <f>IF(O1329="základní",K1329,0)</f>
        <v>0</v>
      </c>
      <c r="BF1329" s="114">
        <f>IF(O1329="snížená",K1329,0)</f>
        <v>0</v>
      </c>
      <c r="BG1329" s="114">
        <f>IF(O1329="zákl. přenesená",K1329,0)</f>
        <v>0</v>
      </c>
      <c r="BH1329" s="114">
        <f>IF(O1329="sníž. přenesená",K1329,0)</f>
        <v>0</v>
      </c>
      <c r="BI1329" s="114">
        <f>IF(O1329="nulová",K1329,0)</f>
        <v>0</v>
      </c>
      <c r="BJ1329" s="14" t="s">
        <v>87</v>
      </c>
      <c r="BK1329" s="114">
        <f>ROUND(P1329*H1329,2)</f>
        <v>0</v>
      </c>
      <c r="BL1329" s="14" t="s">
        <v>152</v>
      </c>
      <c r="BM1329" s="194" t="s">
        <v>2540</v>
      </c>
    </row>
    <row r="1330" spans="1:65" s="2" customFormat="1" ht="11.25">
      <c r="A1330" s="33"/>
      <c r="B1330" s="34"/>
      <c r="C1330" s="35"/>
      <c r="D1330" s="195" t="s">
        <v>149</v>
      </c>
      <c r="E1330" s="35"/>
      <c r="F1330" s="196" t="s">
        <v>2539</v>
      </c>
      <c r="G1330" s="35"/>
      <c r="H1330" s="35"/>
      <c r="I1330" s="166"/>
      <c r="J1330" s="166"/>
      <c r="K1330" s="35"/>
      <c r="L1330" s="35"/>
      <c r="M1330" s="36"/>
      <c r="N1330" s="197"/>
      <c r="O1330" s="198"/>
      <c r="P1330" s="70"/>
      <c r="Q1330" s="70"/>
      <c r="R1330" s="70"/>
      <c r="S1330" s="70"/>
      <c r="T1330" s="70"/>
      <c r="U1330" s="70"/>
      <c r="V1330" s="70"/>
      <c r="W1330" s="70"/>
      <c r="X1330" s="70"/>
      <c r="Y1330" s="71"/>
      <c r="Z1330" s="33"/>
      <c r="AA1330" s="33"/>
      <c r="AB1330" s="33"/>
      <c r="AC1330" s="33"/>
      <c r="AD1330" s="33"/>
      <c r="AE1330" s="33"/>
      <c r="AT1330" s="14" t="s">
        <v>149</v>
      </c>
      <c r="AU1330" s="14" t="s">
        <v>79</v>
      </c>
    </row>
    <row r="1331" spans="1:65" s="2" customFormat="1" ht="24.2" customHeight="1">
      <c r="A1331" s="33"/>
      <c r="B1331" s="34"/>
      <c r="C1331" s="180" t="s">
        <v>2541</v>
      </c>
      <c r="D1331" s="180" t="s">
        <v>140</v>
      </c>
      <c r="E1331" s="181" t="s">
        <v>2542</v>
      </c>
      <c r="F1331" s="182" t="s">
        <v>2543</v>
      </c>
      <c r="G1331" s="183" t="s">
        <v>143</v>
      </c>
      <c r="H1331" s="184">
        <v>1</v>
      </c>
      <c r="I1331" s="185"/>
      <c r="J1331" s="186"/>
      <c r="K1331" s="187">
        <f>ROUND(P1331*H1331,2)</f>
        <v>0</v>
      </c>
      <c r="L1331" s="182" t="s">
        <v>144</v>
      </c>
      <c r="M1331" s="188"/>
      <c r="N1331" s="189" t="s">
        <v>1</v>
      </c>
      <c r="O1331" s="190" t="s">
        <v>42</v>
      </c>
      <c r="P1331" s="191">
        <f>I1331+J1331</f>
        <v>0</v>
      </c>
      <c r="Q1331" s="191">
        <f>ROUND(I1331*H1331,2)</f>
        <v>0</v>
      </c>
      <c r="R1331" s="191">
        <f>ROUND(J1331*H1331,2)</f>
        <v>0</v>
      </c>
      <c r="S1331" s="70"/>
      <c r="T1331" s="192">
        <f>S1331*H1331</f>
        <v>0</v>
      </c>
      <c r="U1331" s="192">
        <v>0</v>
      </c>
      <c r="V1331" s="192">
        <f>U1331*H1331</f>
        <v>0</v>
      </c>
      <c r="W1331" s="192">
        <v>0</v>
      </c>
      <c r="X1331" s="192">
        <f>W1331*H1331</f>
        <v>0</v>
      </c>
      <c r="Y1331" s="193" t="s">
        <v>1</v>
      </c>
      <c r="Z1331" s="33"/>
      <c r="AA1331" s="33"/>
      <c r="AB1331" s="33"/>
      <c r="AC1331" s="33"/>
      <c r="AD1331" s="33"/>
      <c r="AE1331" s="33"/>
      <c r="AR1331" s="194" t="s">
        <v>152</v>
      </c>
      <c r="AT1331" s="194" t="s">
        <v>140</v>
      </c>
      <c r="AU1331" s="194" t="s">
        <v>79</v>
      </c>
      <c r="AY1331" s="14" t="s">
        <v>146</v>
      </c>
      <c r="BE1331" s="114">
        <f>IF(O1331="základní",K1331,0)</f>
        <v>0</v>
      </c>
      <c r="BF1331" s="114">
        <f>IF(O1331="snížená",K1331,0)</f>
        <v>0</v>
      </c>
      <c r="BG1331" s="114">
        <f>IF(O1331="zákl. přenesená",K1331,0)</f>
        <v>0</v>
      </c>
      <c r="BH1331" s="114">
        <f>IF(O1331="sníž. přenesená",K1331,0)</f>
        <v>0</v>
      </c>
      <c r="BI1331" s="114">
        <f>IF(O1331="nulová",K1331,0)</f>
        <v>0</v>
      </c>
      <c r="BJ1331" s="14" t="s">
        <v>87</v>
      </c>
      <c r="BK1331" s="114">
        <f>ROUND(P1331*H1331,2)</f>
        <v>0</v>
      </c>
      <c r="BL1331" s="14" t="s">
        <v>152</v>
      </c>
      <c r="BM1331" s="194" t="s">
        <v>2544</v>
      </c>
    </row>
    <row r="1332" spans="1:65" s="2" customFormat="1" ht="11.25">
      <c r="A1332" s="33"/>
      <c r="B1332" s="34"/>
      <c r="C1332" s="35"/>
      <c r="D1332" s="195" t="s">
        <v>149</v>
      </c>
      <c r="E1332" s="35"/>
      <c r="F1332" s="196" t="s">
        <v>2543</v>
      </c>
      <c r="G1332" s="35"/>
      <c r="H1332" s="35"/>
      <c r="I1332" s="166"/>
      <c r="J1332" s="166"/>
      <c r="K1332" s="35"/>
      <c r="L1332" s="35"/>
      <c r="M1332" s="36"/>
      <c r="N1332" s="197"/>
      <c r="O1332" s="198"/>
      <c r="P1332" s="70"/>
      <c r="Q1332" s="70"/>
      <c r="R1332" s="70"/>
      <c r="S1332" s="70"/>
      <c r="T1332" s="70"/>
      <c r="U1332" s="70"/>
      <c r="V1332" s="70"/>
      <c r="W1332" s="70"/>
      <c r="X1332" s="70"/>
      <c r="Y1332" s="71"/>
      <c r="Z1332" s="33"/>
      <c r="AA1332" s="33"/>
      <c r="AB1332" s="33"/>
      <c r="AC1332" s="33"/>
      <c r="AD1332" s="33"/>
      <c r="AE1332" s="33"/>
      <c r="AT1332" s="14" t="s">
        <v>149</v>
      </c>
      <c r="AU1332" s="14" t="s">
        <v>79</v>
      </c>
    </row>
    <row r="1333" spans="1:65" s="2" customFormat="1" ht="24.2" customHeight="1">
      <c r="A1333" s="33"/>
      <c r="B1333" s="34"/>
      <c r="C1333" s="180" t="s">
        <v>2545</v>
      </c>
      <c r="D1333" s="180" t="s">
        <v>140</v>
      </c>
      <c r="E1333" s="181" t="s">
        <v>2546</v>
      </c>
      <c r="F1333" s="182" t="s">
        <v>2547</v>
      </c>
      <c r="G1333" s="183" t="s">
        <v>143</v>
      </c>
      <c r="H1333" s="184">
        <v>1</v>
      </c>
      <c r="I1333" s="185"/>
      <c r="J1333" s="186"/>
      <c r="K1333" s="187">
        <f>ROUND(P1333*H1333,2)</f>
        <v>0</v>
      </c>
      <c r="L1333" s="182" t="s">
        <v>144</v>
      </c>
      <c r="M1333" s="188"/>
      <c r="N1333" s="189" t="s">
        <v>1</v>
      </c>
      <c r="O1333" s="190" t="s">
        <v>42</v>
      </c>
      <c r="P1333" s="191">
        <f>I1333+J1333</f>
        <v>0</v>
      </c>
      <c r="Q1333" s="191">
        <f>ROUND(I1333*H1333,2)</f>
        <v>0</v>
      </c>
      <c r="R1333" s="191">
        <f>ROUND(J1333*H1333,2)</f>
        <v>0</v>
      </c>
      <c r="S1333" s="70"/>
      <c r="T1333" s="192">
        <f>S1333*H1333</f>
        <v>0</v>
      </c>
      <c r="U1333" s="192">
        <v>0</v>
      </c>
      <c r="V1333" s="192">
        <f>U1333*H1333</f>
        <v>0</v>
      </c>
      <c r="W1333" s="192">
        <v>0</v>
      </c>
      <c r="X1333" s="192">
        <f>W1333*H1333</f>
        <v>0</v>
      </c>
      <c r="Y1333" s="193" t="s">
        <v>1</v>
      </c>
      <c r="Z1333" s="33"/>
      <c r="AA1333" s="33"/>
      <c r="AB1333" s="33"/>
      <c r="AC1333" s="33"/>
      <c r="AD1333" s="33"/>
      <c r="AE1333" s="33"/>
      <c r="AR1333" s="194" t="s">
        <v>152</v>
      </c>
      <c r="AT1333" s="194" t="s">
        <v>140</v>
      </c>
      <c r="AU1333" s="194" t="s">
        <v>79</v>
      </c>
      <c r="AY1333" s="14" t="s">
        <v>146</v>
      </c>
      <c r="BE1333" s="114">
        <f>IF(O1333="základní",K1333,0)</f>
        <v>0</v>
      </c>
      <c r="BF1333" s="114">
        <f>IF(O1333="snížená",K1333,0)</f>
        <v>0</v>
      </c>
      <c r="BG1333" s="114">
        <f>IF(O1333="zákl. přenesená",K1333,0)</f>
        <v>0</v>
      </c>
      <c r="BH1333" s="114">
        <f>IF(O1333="sníž. přenesená",K1333,0)</f>
        <v>0</v>
      </c>
      <c r="BI1333" s="114">
        <f>IF(O1333="nulová",K1333,0)</f>
        <v>0</v>
      </c>
      <c r="BJ1333" s="14" t="s">
        <v>87</v>
      </c>
      <c r="BK1333" s="114">
        <f>ROUND(P1333*H1333,2)</f>
        <v>0</v>
      </c>
      <c r="BL1333" s="14" t="s">
        <v>152</v>
      </c>
      <c r="BM1333" s="194" t="s">
        <v>2548</v>
      </c>
    </row>
    <row r="1334" spans="1:65" s="2" customFormat="1" ht="11.25">
      <c r="A1334" s="33"/>
      <c r="B1334" s="34"/>
      <c r="C1334" s="35"/>
      <c r="D1334" s="195" t="s">
        <v>149</v>
      </c>
      <c r="E1334" s="35"/>
      <c r="F1334" s="196" t="s">
        <v>2547</v>
      </c>
      <c r="G1334" s="35"/>
      <c r="H1334" s="35"/>
      <c r="I1334" s="166"/>
      <c r="J1334" s="166"/>
      <c r="K1334" s="35"/>
      <c r="L1334" s="35"/>
      <c r="M1334" s="36"/>
      <c r="N1334" s="197"/>
      <c r="O1334" s="198"/>
      <c r="P1334" s="70"/>
      <c r="Q1334" s="70"/>
      <c r="R1334" s="70"/>
      <c r="S1334" s="70"/>
      <c r="T1334" s="70"/>
      <c r="U1334" s="70"/>
      <c r="V1334" s="70"/>
      <c r="W1334" s="70"/>
      <c r="X1334" s="70"/>
      <c r="Y1334" s="71"/>
      <c r="Z1334" s="33"/>
      <c r="AA1334" s="33"/>
      <c r="AB1334" s="33"/>
      <c r="AC1334" s="33"/>
      <c r="AD1334" s="33"/>
      <c r="AE1334" s="33"/>
      <c r="AT1334" s="14" t="s">
        <v>149</v>
      </c>
      <c r="AU1334" s="14" t="s">
        <v>79</v>
      </c>
    </row>
    <row r="1335" spans="1:65" s="2" customFormat="1" ht="24.2" customHeight="1">
      <c r="A1335" s="33"/>
      <c r="B1335" s="34"/>
      <c r="C1335" s="180" t="s">
        <v>2549</v>
      </c>
      <c r="D1335" s="180" t="s">
        <v>140</v>
      </c>
      <c r="E1335" s="181" t="s">
        <v>2550</v>
      </c>
      <c r="F1335" s="182" t="s">
        <v>2551</v>
      </c>
      <c r="G1335" s="183" t="s">
        <v>143</v>
      </c>
      <c r="H1335" s="184">
        <v>1</v>
      </c>
      <c r="I1335" s="185"/>
      <c r="J1335" s="186"/>
      <c r="K1335" s="187">
        <f>ROUND(P1335*H1335,2)</f>
        <v>0</v>
      </c>
      <c r="L1335" s="182" t="s">
        <v>144</v>
      </c>
      <c r="M1335" s="188"/>
      <c r="N1335" s="189" t="s">
        <v>1</v>
      </c>
      <c r="O1335" s="190" t="s">
        <v>42</v>
      </c>
      <c r="P1335" s="191">
        <f>I1335+J1335</f>
        <v>0</v>
      </c>
      <c r="Q1335" s="191">
        <f>ROUND(I1335*H1335,2)</f>
        <v>0</v>
      </c>
      <c r="R1335" s="191">
        <f>ROUND(J1335*H1335,2)</f>
        <v>0</v>
      </c>
      <c r="S1335" s="70"/>
      <c r="T1335" s="192">
        <f>S1335*H1335</f>
        <v>0</v>
      </c>
      <c r="U1335" s="192">
        <v>0</v>
      </c>
      <c r="V1335" s="192">
        <f>U1335*H1335</f>
        <v>0</v>
      </c>
      <c r="W1335" s="192">
        <v>0</v>
      </c>
      <c r="X1335" s="192">
        <f>W1335*H1335</f>
        <v>0</v>
      </c>
      <c r="Y1335" s="193" t="s">
        <v>1</v>
      </c>
      <c r="Z1335" s="33"/>
      <c r="AA1335" s="33"/>
      <c r="AB1335" s="33"/>
      <c r="AC1335" s="33"/>
      <c r="AD1335" s="33"/>
      <c r="AE1335" s="33"/>
      <c r="AR1335" s="194" t="s">
        <v>152</v>
      </c>
      <c r="AT1335" s="194" t="s">
        <v>140</v>
      </c>
      <c r="AU1335" s="194" t="s">
        <v>79</v>
      </c>
      <c r="AY1335" s="14" t="s">
        <v>146</v>
      </c>
      <c r="BE1335" s="114">
        <f>IF(O1335="základní",K1335,0)</f>
        <v>0</v>
      </c>
      <c r="BF1335" s="114">
        <f>IF(O1335="snížená",K1335,0)</f>
        <v>0</v>
      </c>
      <c r="BG1335" s="114">
        <f>IF(O1335="zákl. přenesená",K1335,0)</f>
        <v>0</v>
      </c>
      <c r="BH1335" s="114">
        <f>IF(O1335="sníž. přenesená",K1335,0)</f>
        <v>0</v>
      </c>
      <c r="BI1335" s="114">
        <f>IF(O1335="nulová",K1335,0)</f>
        <v>0</v>
      </c>
      <c r="BJ1335" s="14" t="s">
        <v>87</v>
      </c>
      <c r="BK1335" s="114">
        <f>ROUND(P1335*H1335,2)</f>
        <v>0</v>
      </c>
      <c r="BL1335" s="14" t="s">
        <v>152</v>
      </c>
      <c r="BM1335" s="194" t="s">
        <v>2552</v>
      </c>
    </row>
    <row r="1336" spans="1:65" s="2" customFormat="1" ht="11.25">
      <c r="A1336" s="33"/>
      <c r="B1336" s="34"/>
      <c r="C1336" s="35"/>
      <c r="D1336" s="195" t="s">
        <v>149</v>
      </c>
      <c r="E1336" s="35"/>
      <c r="F1336" s="196" t="s">
        <v>2551</v>
      </c>
      <c r="G1336" s="35"/>
      <c r="H1336" s="35"/>
      <c r="I1336" s="166"/>
      <c r="J1336" s="166"/>
      <c r="K1336" s="35"/>
      <c r="L1336" s="35"/>
      <c r="M1336" s="36"/>
      <c r="N1336" s="197"/>
      <c r="O1336" s="198"/>
      <c r="P1336" s="70"/>
      <c r="Q1336" s="70"/>
      <c r="R1336" s="70"/>
      <c r="S1336" s="70"/>
      <c r="T1336" s="70"/>
      <c r="U1336" s="70"/>
      <c r="V1336" s="70"/>
      <c r="W1336" s="70"/>
      <c r="X1336" s="70"/>
      <c r="Y1336" s="71"/>
      <c r="Z1336" s="33"/>
      <c r="AA1336" s="33"/>
      <c r="AB1336" s="33"/>
      <c r="AC1336" s="33"/>
      <c r="AD1336" s="33"/>
      <c r="AE1336" s="33"/>
      <c r="AT1336" s="14" t="s">
        <v>149</v>
      </c>
      <c r="AU1336" s="14" t="s">
        <v>79</v>
      </c>
    </row>
    <row r="1337" spans="1:65" s="2" customFormat="1" ht="24.2" customHeight="1">
      <c r="A1337" s="33"/>
      <c r="B1337" s="34"/>
      <c r="C1337" s="180" t="s">
        <v>2553</v>
      </c>
      <c r="D1337" s="180" t="s">
        <v>140</v>
      </c>
      <c r="E1337" s="181" t="s">
        <v>2554</v>
      </c>
      <c r="F1337" s="182" t="s">
        <v>2555</v>
      </c>
      <c r="G1337" s="183" t="s">
        <v>143</v>
      </c>
      <c r="H1337" s="184">
        <v>1</v>
      </c>
      <c r="I1337" s="185"/>
      <c r="J1337" s="186"/>
      <c r="K1337" s="187">
        <f>ROUND(P1337*H1337,2)</f>
        <v>0</v>
      </c>
      <c r="L1337" s="182" t="s">
        <v>144</v>
      </c>
      <c r="M1337" s="188"/>
      <c r="N1337" s="189" t="s">
        <v>1</v>
      </c>
      <c r="O1337" s="190" t="s">
        <v>42</v>
      </c>
      <c r="P1337" s="191">
        <f>I1337+J1337</f>
        <v>0</v>
      </c>
      <c r="Q1337" s="191">
        <f>ROUND(I1337*H1337,2)</f>
        <v>0</v>
      </c>
      <c r="R1337" s="191">
        <f>ROUND(J1337*H1337,2)</f>
        <v>0</v>
      </c>
      <c r="S1337" s="70"/>
      <c r="T1337" s="192">
        <f>S1337*H1337</f>
        <v>0</v>
      </c>
      <c r="U1337" s="192">
        <v>0</v>
      </c>
      <c r="V1337" s="192">
        <f>U1337*H1337</f>
        <v>0</v>
      </c>
      <c r="W1337" s="192">
        <v>0</v>
      </c>
      <c r="X1337" s="192">
        <f>W1337*H1337</f>
        <v>0</v>
      </c>
      <c r="Y1337" s="193" t="s">
        <v>1</v>
      </c>
      <c r="Z1337" s="33"/>
      <c r="AA1337" s="33"/>
      <c r="AB1337" s="33"/>
      <c r="AC1337" s="33"/>
      <c r="AD1337" s="33"/>
      <c r="AE1337" s="33"/>
      <c r="AR1337" s="194" t="s">
        <v>152</v>
      </c>
      <c r="AT1337" s="194" t="s">
        <v>140</v>
      </c>
      <c r="AU1337" s="194" t="s">
        <v>79</v>
      </c>
      <c r="AY1337" s="14" t="s">
        <v>146</v>
      </c>
      <c r="BE1337" s="114">
        <f>IF(O1337="základní",K1337,0)</f>
        <v>0</v>
      </c>
      <c r="BF1337" s="114">
        <f>IF(O1337="snížená",K1337,0)</f>
        <v>0</v>
      </c>
      <c r="BG1337" s="114">
        <f>IF(O1337="zákl. přenesená",K1337,0)</f>
        <v>0</v>
      </c>
      <c r="BH1337" s="114">
        <f>IF(O1337="sníž. přenesená",K1337,0)</f>
        <v>0</v>
      </c>
      <c r="BI1337" s="114">
        <f>IF(O1337="nulová",K1337,0)</f>
        <v>0</v>
      </c>
      <c r="BJ1337" s="14" t="s">
        <v>87</v>
      </c>
      <c r="BK1337" s="114">
        <f>ROUND(P1337*H1337,2)</f>
        <v>0</v>
      </c>
      <c r="BL1337" s="14" t="s">
        <v>152</v>
      </c>
      <c r="BM1337" s="194" t="s">
        <v>2556</v>
      </c>
    </row>
    <row r="1338" spans="1:65" s="2" customFormat="1" ht="11.25">
      <c r="A1338" s="33"/>
      <c r="B1338" s="34"/>
      <c r="C1338" s="35"/>
      <c r="D1338" s="195" t="s">
        <v>149</v>
      </c>
      <c r="E1338" s="35"/>
      <c r="F1338" s="196" t="s">
        <v>2555</v>
      </c>
      <c r="G1338" s="35"/>
      <c r="H1338" s="35"/>
      <c r="I1338" s="166"/>
      <c r="J1338" s="166"/>
      <c r="K1338" s="35"/>
      <c r="L1338" s="35"/>
      <c r="M1338" s="36"/>
      <c r="N1338" s="197"/>
      <c r="O1338" s="198"/>
      <c r="P1338" s="70"/>
      <c r="Q1338" s="70"/>
      <c r="R1338" s="70"/>
      <c r="S1338" s="70"/>
      <c r="T1338" s="70"/>
      <c r="U1338" s="70"/>
      <c r="V1338" s="70"/>
      <c r="W1338" s="70"/>
      <c r="X1338" s="70"/>
      <c r="Y1338" s="71"/>
      <c r="Z1338" s="33"/>
      <c r="AA1338" s="33"/>
      <c r="AB1338" s="33"/>
      <c r="AC1338" s="33"/>
      <c r="AD1338" s="33"/>
      <c r="AE1338" s="33"/>
      <c r="AT1338" s="14" t="s">
        <v>149</v>
      </c>
      <c r="AU1338" s="14" t="s">
        <v>79</v>
      </c>
    </row>
    <row r="1339" spans="1:65" s="2" customFormat="1" ht="24.2" customHeight="1">
      <c r="A1339" s="33"/>
      <c r="B1339" s="34"/>
      <c r="C1339" s="180" t="s">
        <v>2557</v>
      </c>
      <c r="D1339" s="180" t="s">
        <v>140</v>
      </c>
      <c r="E1339" s="181" t="s">
        <v>2558</v>
      </c>
      <c r="F1339" s="182" t="s">
        <v>2559</v>
      </c>
      <c r="G1339" s="183" t="s">
        <v>143</v>
      </c>
      <c r="H1339" s="184">
        <v>1</v>
      </c>
      <c r="I1339" s="185"/>
      <c r="J1339" s="186"/>
      <c r="K1339" s="187">
        <f>ROUND(P1339*H1339,2)</f>
        <v>0</v>
      </c>
      <c r="L1339" s="182" t="s">
        <v>144</v>
      </c>
      <c r="M1339" s="188"/>
      <c r="N1339" s="189" t="s">
        <v>1</v>
      </c>
      <c r="O1339" s="190" t="s">
        <v>42</v>
      </c>
      <c r="P1339" s="191">
        <f>I1339+J1339</f>
        <v>0</v>
      </c>
      <c r="Q1339" s="191">
        <f>ROUND(I1339*H1339,2)</f>
        <v>0</v>
      </c>
      <c r="R1339" s="191">
        <f>ROUND(J1339*H1339,2)</f>
        <v>0</v>
      </c>
      <c r="S1339" s="70"/>
      <c r="T1339" s="192">
        <f>S1339*H1339</f>
        <v>0</v>
      </c>
      <c r="U1339" s="192">
        <v>0</v>
      </c>
      <c r="V1339" s="192">
        <f>U1339*H1339</f>
        <v>0</v>
      </c>
      <c r="W1339" s="192">
        <v>0</v>
      </c>
      <c r="X1339" s="192">
        <f>W1339*H1339</f>
        <v>0</v>
      </c>
      <c r="Y1339" s="193" t="s">
        <v>1</v>
      </c>
      <c r="Z1339" s="33"/>
      <c r="AA1339" s="33"/>
      <c r="AB1339" s="33"/>
      <c r="AC1339" s="33"/>
      <c r="AD1339" s="33"/>
      <c r="AE1339" s="33"/>
      <c r="AR1339" s="194" t="s">
        <v>152</v>
      </c>
      <c r="AT1339" s="194" t="s">
        <v>140</v>
      </c>
      <c r="AU1339" s="194" t="s">
        <v>79</v>
      </c>
      <c r="AY1339" s="14" t="s">
        <v>146</v>
      </c>
      <c r="BE1339" s="114">
        <f>IF(O1339="základní",K1339,0)</f>
        <v>0</v>
      </c>
      <c r="BF1339" s="114">
        <f>IF(O1339="snížená",K1339,0)</f>
        <v>0</v>
      </c>
      <c r="BG1339" s="114">
        <f>IF(O1339="zákl. přenesená",K1339,0)</f>
        <v>0</v>
      </c>
      <c r="BH1339" s="114">
        <f>IF(O1339="sníž. přenesená",K1339,0)</f>
        <v>0</v>
      </c>
      <c r="BI1339" s="114">
        <f>IF(O1339="nulová",K1339,0)</f>
        <v>0</v>
      </c>
      <c r="BJ1339" s="14" t="s">
        <v>87</v>
      </c>
      <c r="BK1339" s="114">
        <f>ROUND(P1339*H1339,2)</f>
        <v>0</v>
      </c>
      <c r="BL1339" s="14" t="s">
        <v>152</v>
      </c>
      <c r="BM1339" s="194" t="s">
        <v>2560</v>
      </c>
    </row>
    <row r="1340" spans="1:65" s="2" customFormat="1" ht="11.25">
      <c r="A1340" s="33"/>
      <c r="B1340" s="34"/>
      <c r="C1340" s="35"/>
      <c r="D1340" s="195" t="s">
        <v>149</v>
      </c>
      <c r="E1340" s="35"/>
      <c r="F1340" s="196" t="s">
        <v>2559</v>
      </c>
      <c r="G1340" s="35"/>
      <c r="H1340" s="35"/>
      <c r="I1340" s="166"/>
      <c r="J1340" s="166"/>
      <c r="K1340" s="35"/>
      <c r="L1340" s="35"/>
      <c r="M1340" s="36"/>
      <c r="N1340" s="197"/>
      <c r="O1340" s="198"/>
      <c r="P1340" s="70"/>
      <c r="Q1340" s="70"/>
      <c r="R1340" s="70"/>
      <c r="S1340" s="70"/>
      <c r="T1340" s="70"/>
      <c r="U1340" s="70"/>
      <c r="V1340" s="70"/>
      <c r="W1340" s="70"/>
      <c r="X1340" s="70"/>
      <c r="Y1340" s="71"/>
      <c r="Z1340" s="33"/>
      <c r="AA1340" s="33"/>
      <c r="AB1340" s="33"/>
      <c r="AC1340" s="33"/>
      <c r="AD1340" s="33"/>
      <c r="AE1340" s="33"/>
      <c r="AT1340" s="14" t="s">
        <v>149</v>
      </c>
      <c r="AU1340" s="14" t="s">
        <v>79</v>
      </c>
    </row>
    <row r="1341" spans="1:65" s="2" customFormat="1" ht="24.2" customHeight="1">
      <c r="A1341" s="33"/>
      <c r="B1341" s="34"/>
      <c r="C1341" s="180" t="s">
        <v>2561</v>
      </c>
      <c r="D1341" s="180" t="s">
        <v>140</v>
      </c>
      <c r="E1341" s="181" t="s">
        <v>2562</v>
      </c>
      <c r="F1341" s="182" t="s">
        <v>2563</v>
      </c>
      <c r="G1341" s="183" t="s">
        <v>143</v>
      </c>
      <c r="H1341" s="184">
        <v>1</v>
      </c>
      <c r="I1341" s="185"/>
      <c r="J1341" s="186"/>
      <c r="K1341" s="187">
        <f>ROUND(P1341*H1341,2)</f>
        <v>0</v>
      </c>
      <c r="L1341" s="182" t="s">
        <v>144</v>
      </c>
      <c r="M1341" s="188"/>
      <c r="N1341" s="189" t="s">
        <v>1</v>
      </c>
      <c r="O1341" s="190" t="s">
        <v>42</v>
      </c>
      <c r="P1341" s="191">
        <f>I1341+J1341</f>
        <v>0</v>
      </c>
      <c r="Q1341" s="191">
        <f>ROUND(I1341*H1341,2)</f>
        <v>0</v>
      </c>
      <c r="R1341" s="191">
        <f>ROUND(J1341*H1341,2)</f>
        <v>0</v>
      </c>
      <c r="S1341" s="70"/>
      <c r="T1341" s="192">
        <f>S1341*H1341</f>
        <v>0</v>
      </c>
      <c r="U1341" s="192">
        <v>0</v>
      </c>
      <c r="V1341" s="192">
        <f>U1341*H1341</f>
        <v>0</v>
      </c>
      <c r="W1341" s="192">
        <v>0</v>
      </c>
      <c r="X1341" s="192">
        <f>W1341*H1341</f>
        <v>0</v>
      </c>
      <c r="Y1341" s="193" t="s">
        <v>1</v>
      </c>
      <c r="Z1341" s="33"/>
      <c r="AA1341" s="33"/>
      <c r="AB1341" s="33"/>
      <c r="AC1341" s="33"/>
      <c r="AD1341" s="33"/>
      <c r="AE1341" s="33"/>
      <c r="AR1341" s="194" t="s">
        <v>152</v>
      </c>
      <c r="AT1341" s="194" t="s">
        <v>140</v>
      </c>
      <c r="AU1341" s="194" t="s">
        <v>79</v>
      </c>
      <c r="AY1341" s="14" t="s">
        <v>146</v>
      </c>
      <c r="BE1341" s="114">
        <f>IF(O1341="základní",K1341,0)</f>
        <v>0</v>
      </c>
      <c r="BF1341" s="114">
        <f>IF(O1341="snížená",K1341,0)</f>
        <v>0</v>
      </c>
      <c r="BG1341" s="114">
        <f>IF(O1341="zákl. přenesená",K1341,0)</f>
        <v>0</v>
      </c>
      <c r="BH1341" s="114">
        <f>IF(O1341="sníž. přenesená",K1341,0)</f>
        <v>0</v>
      </c>
      <c r="BI1341" s="114">
        <f>IF(O1341="nulová",K1341,0)</f>
        <v>0</v>
      </c>
      <c r="BJ1341" s="14" t="s">
        <v>87</v>
      </c>
      <c r="BK1341" s="114">
        <f>ROUND(P1341*H1341,2)</f>
        <v>0</v>
      </c>
      <c r="BL1341" s="14" t="s">
        <v>152</v>
      </c>
      <c r="BM1341" s="194" t="s">
        <v>2564</v>
      </c>
    </row>
    <row r="1342" spans="1:65" s="2" customFormat="1" ht="11.25">
      <c r="A1342" s="33"/>
      <c r="B1342" s="34"/>
      <c r="C1342" s="35"/>
      <c r="D1342" s="195" t="s">
        <v>149</v>
      </c>
      <c r="E1342" s="35"/>
      <c r="F1342" s="196" t="s">
        <v>2563</v>
      </c>
      <c r="G1342" s="35"/>
      <c r="H1342" s="35"/>
      <c r="I1342" s="166"/>
      <c r="J1342" s="166"/>
      <c r="K1342" s="35"/>
      <c r="L1342" s="35"/>
      <c r="M1342" s="36"/>
      <c r="N1342" s="197"/>
      <c r="O1342" s="198"/>
      <c r="P1342" s="70"/>
      <c r="Q1342" s="70"/>
      <c r="R1342" s="70"/>
      <c r="S1342" s="70"/>
      <c r="T1342" s="70"/>
      <c r="U1342" s="70"/>
      <c r="V1342" s="70"/>
      <c r="W1342" s="70"/>
      <c r="X1342" s="70"/>
      <c r="Y1342" s="71"/>
      <c r="Z1342" s="33"/>
      <c r="AA1342" s="33"/>
      <c r="AB1342" s="33"/>
      <c r="AC1342" s="33"/>
      <c r="AD1342" s="33"/>
      <c r="AE1342" s="33"/>
      <c r="AT1342" s="14" t="s">
        <v>149</v>
      </c>
      <c r="AU1342" s="14" t="s">
        <v>79</v>
      </c>
    </row>
    <row r="1343" spans="1:65" s="2" customFormat="1" ht="24.2" customHeight="1">
      <c r="A1343" s="33"/>
      <c r="B1343" s="34"/>
      <c r="C1343" s="180" t="s">
        <v>2565</v>
      </c>
      <c r="D1343" s="180" t="s">
        <v>140</v>
      </c>
      <c r="E1343" s="181" t="s">
        <v>2566</v>
      </c>
      <c r="F1343" s="182" t="s">
        <v>2567</v>
      </c>
      <c r="G1343" s="183" t="s">
        <v>143</v>
      </c>
      <c r="H1343" s="184">
        <v>1</v>
      </c>
      <c r="I1343" s="185"/>
      <c r="J1343" s="186"/>
      <c r="K1343" s="187">
        <f>ROUND(P1343*H1343,2)</f>
        <v>0</v>
      </c>
      <c r="L1343" s="182" t="s">
        <v>144</v>
      </c>
      <c r="M1343" s="188"/>
      <c r="N1343" s="189" t="s">
        <v>1</v>
      </c>
      <c r="O1343" s="190" t="s">
        <v>42</v>
      </c>
      <c r="P1343" s="191">
        <f>I1343+J1343</f>
        <v>0</v>
      </c>
      <c r="Q1343" s="191">
        <f>ROUND(I1343*H1343,2)</f>
        <v>0</v>
      </c>
      <c r="R1343" s="191">
        <f>ROUND(J1343*H1343,2)</f>
        <v>0</v>
      </c>
      <c r="S1343" s="70"/>
      <c r="T1343" s="192">
        <f>S1343*H1343</f>
        <v>0</v>
      </c>
      <c r="U1343" s="192">
        <v>0</v>
      </c>
      <c r="V1343" s="192">
        <f>U1343*H1343</f>
        <v>0</v>
      </c>
      <c r="W1343" s="192">
        <v>0</v>
      </c>
      <c r="X1343" s="192">
        <f>W1343*H1343</f>
        <v>0</v>
      </c>
      <c r="Y1343" s="193" t="s">
        <v>1</v>
      </c>
      <c r="Z1343" s="33"/>
      <c r="AA1343" s="33"/>
      <c r="AB1343" s="33"/>
      <c r="AC1343" s="33"/>
      <c r="AD1343" s="33"/>
      <c r="AE1343" s="33"/>
      <c r="AR1343" s="194" t="s">
        <v>152</v>
      </c>
      <c r="AT1343" s="194" t="s">
        <v>140</v>
      </c>
      <c r="AU1343" s="194" t="s">
        <v>79</v>
      </c>
      <c r="AY1343" s="14" t="s">
        <v>146</v>
      </c>
      <c r="BE1343" s="114">
        <f>IF(O1343="základní",K1343,0)</f>
        <v>0</v>
      </c>
      <c r="BF1343" s="114">
        <f>IF(O1343="snížená",K1343,0)</f>
        <v>0</v>
      </c>
      <c r="BG1343" s="114">
        <f>IF(O1343="zákl. přenesená",K1343,0)</f>
        <v>0</v>
      </c>
      <c r="BH1343" s="114">
        <f>IF(O1343="sníž. přenesená",K1343,0)</f>
        <v>0</v>
      </c>
      <c r="BI1343" s="114">
        <f>IF(O1343="nulová",K1343,0)</f>
        <v>0</v>
      </c>
      <c r="BJ1343" s="14" t="s">
        <v>87</v>
      </c>
      <c r="BK1343" s="114">
        <f>ROUND(P1343*H1343,2)</f>
        <v>0</v>
      </c>
      <c r="BL1343" s="14" t="s">
        <v>152</v>
      </c>
      <c r="BM1343" s="194" t="s">
        <v>2568</v>
      </c>
    </row>
    <row r="1344" spans="1:65" s="2" customFormat="1" ht="11.25">
      <c r="A1344" s="33"/>
      <c r="B1344" s="34"/>
      <c r="C1344" s="35"/>
      <c r="D1344" s="195" t="s">
        <v>149</v>
      </c>
      <c r="E1344" s="35"/>
      <c r="F1344" s="196" t="s">
        <v>2567</v>
      </c>
      <c r="G1344" s="35"/>
      <c r="H1344" s="35"/>
      <c r="I1344" s="166"/>
      <c r="J1344" s="166"/>
      <c r="K1344" s="35"/>
      <c r="L1344" s="35"/>
      <c r="M1344" s="36"/>
      <c r="N1344" s="197"/>
      <c r="O1344" s="198"/>
      <c r="P1344" s="70"/>
      <c r="Q1344" s="70"/>
      <c r="R1344" s="70"/>
      <c r="S1344" s="70"/>
      <c r="T1344" s="70"/>
      <c r="U1344" s="70"/>
      <c r="V1344" s="70"/>
      <c r="W1344" s="70"/>
      <c r="X1344" s="70"/>
      <c r="Y1344" s="71"/>
      <c r="Z1344" s="33"/>
      <c r="AA1344" s="33"/>
      <c r="AB1344" s="33"/>
      <c r="AC1344" s="33"/>
      <c r="AD1344" s="33"/>
      <c r="AE1344" s="33"/>
      <c r="AT1344" s="14" t="s">
        <v>149</v>
      </c>
      <c r="AU1344" s="14" t="s">
        <v>79</v>
      </c>
    </row>
    <row r="1345" spans="1:65" s="2" customFormat="1" ht="24.2" customHeight="1">
      <c r="A1345" s="33"/>
      <c r="B1345" s="34"/>
      <c r="C1345" s="180" t="s">
        <v>2569</v>
      </c>
      <c r="D1345" s="180" t="s">
        <v>140</v>
      </c>
      <c r="E1345" s="181" t="s">
        <v>2570</v>
      </c>
      <c r="F1345" s="182" t="s">
        <v>2571</v>
      </c>
      <c r="G1345" s="183" t="s">
        <v>143</v>
      </c>
      <c r="H1345" s="184">
        <v>1</v>
      </c>
      <c r="I1345" s="185"/>
      <c r="J1345" s="186"/>
      <c r="K1345" s="187">
        <f>ROUND(P1345*H1345,2)</f>
        <v>0</v>
      </c>
      <c r="L1345" s="182" t="s">
        <v>144</v>
      </c>
      <c r="M1345" s="188"/>
      <c r="N1345" s="189" t="s">
        <v>1</v>
      </c>
      <c r="O1345" s="190" t="s">
        <v>42</v>
      </c>
      <c r="P1345" s="191">
        <f>I1345+J1345</f>
        <v>0</v>
      </c>
      <c r="Q1345" s="191">
        <f>ROUND(I1345*H1345,2)</f>
        <v>0</v>
      </c>
      <c r="R1345" s="191">
        <f>ROUND(J1345*H1345,2)</f>
        <v>0</v>
      </c>
      <c r="S1345" s="70"/>
      <c r="T1345" s="192">
        <f>S1345*H1345</f>
        <v>0</v>
      </c>
      <c r="U1345" s="192">
        <v>0</v>
      </c>
      <c r="V1345" s="192">
        <f>U1345*H1345</f>
        <v>0</v>
      </c>
      <c r="W1345" s="192">
        <v>0</v>
      </c>
      <c r="X1345" s="192">
        <f>W1345*H1345</f>
        <v>0</v>
      </c>
      <c r="Y1345" s="193" t="s">
        <v>1</v>
      </c>
      <c r="Z1345" s="33"/>
      <c r="AA1345" s="33"/>
      <c r="AB1345" s="33"/>
      <c r="AC1345" s="33"/>
      <c r="AD1345" s="33"/>
      <c r="AE1345" s="33"/>
      <c r="AR1345" s="194" t="s">
        <v>152</v>
      </c>
      <c r="AT1345" s="194" t="s">
        <v>140</v>
      </c>
      <c r="AU1345" s="194" t="s">
        <v>79</v>
      </c>
      <c r="AY1345" s="14" t="s">
        <v>146</v>
      </c>
      <c r="BE1345" s="114">
        <f>IF(O1345="základní",K1345,0)</f>
        <v>0</v>
      </c>
      <c r="BF1345" s="114">
        <f>IF(O1345="snížená",K1345,0)</f>
        <v>0</v>
      </c>
      <c r="BG1345" s="114">
        <f>IF(O1345="zákl. přenesená",K1345,0)</f>
        <v>0</v>
      </c>
      <c r="BH1345" s="114">
        <f>IF(O1345="sníž. přenesená",K1345,0)</f>
        <v>0</v>
      </c>
      <c r="BI1345" s="114">
        <f>IF(O1345="nulová",K1345,0)</f>
        <v>0</v>
      </c>
      <c r="BJ1345" s="14" t="s">
        <v>87</v>
      </c>
      <c r="BK1345" s="114">
        <f>ROUND(P1345*H1345,2)</f>
        <v>0</v>
      </c>
      <c r="BL1345" s="14" t="s">
        <v>152</v>
      </c>
      <c r="BM1345" s="194" t="s">
        <v>2572</v>
      </c>
    </row>
    <row r="1346" spans="1:65" s="2" customFormat="1" ht="11.25">
      <c r="A1346" s="33"/>
      <c r="B1346" s="34"/>
      <c r="C1346" s="35"/>
      <c r="D1346" s="195" t="s">
        <v>149</v>
      </c>
      <c r="E1346" s="35"/>
      <c r="F1346" s="196" t="s">
        <v>2571</v>
      </c>
      <c r="G1346" s="35"/>
      <c r="H1346" s="35"/>
      <c r="I1346" s="166"/>
      <c r="J1346" s="166"/>
      <c r="K1346" s="35"/>
      <c r="L1346" s="35"/>
      <c r="M1346" s="36"/>
      <c r="N1346" s="197"/>
      <c r="O1346" s="198"/>
      <c r="P1346" s="70"/>
      <c r="Q1346" s="70"/>
      <c r="R1346" s="70"/>
      <c r="S1346" s="70"/>
      <c r="T1346" s="70"/>
      <c r="U1346" s="70"/>
      <c r="V1346" s="70"/>
      <c r="W1346" s="70"/>
      <c r="X1346" s="70"/>
      <c r="Y1346" s="71"/>
      <c r="Z1346" s="33"/>
      <c r="AA1346" s="33"/>
      <c r="AB1346" s="33"/>
      <c r="AC1346" s="33"/>
      <c r="AD1346" s="33"/>
      <c r="AE1346" s="33"/>
      <c r="AT1346" s="14" t="s">
        <v>149</v>
      </c>
      <c r="AU1346" s="14" t="s">
        <v>79</v>
      </c>
    </row>
    <row r="1347" spans="1:65" s="2" customFormat="1" ht="24.2" customHeight="1">
      <c r="A1347" s="33"/>
      <c r="B1347" s="34"/>
      <c r="C1347" s="180" t="s">
        <v>2573</v>
      </c>
      <c r="D1347" s="180" t="s">
        <v>140</v>
      </c>
      <c r="E1347" s="181" t="s">
        <v>2574</v>
      </c>
      <c r="F1347" s="182" t="s">
        <v>2575</v>
      </c>
      <c r="G1347" s="183" t="s">
        <v>143</v>
      </c>
      <c r="H1347" s="184">
        <v>1</v>
      </c>
      <c r="I1347" s="185"/>
      <c r="J1347" s="186"/>
      <c r="K1347" s="187">
        <f>ROUND(P1347*H1347,2)</f>
        <v>0</v>
      </c>
      <c r="L1347" s="182" t="s">
        <v>144</v>
      </c>
      <c r="M1347" s="188"/>
      <c r="N1347" s="189" t="s">
        <v>1</v>
      </c>
      <c r="O1347" s="190" t="s">
        <v>42</v>
      </c>
      <c r="P1347" s="191">
        <f>I1347+J1347</f>
        <v>0</v>
      </c>
      <c r="Q1347" s="191">
        <f>ROUND(I1347*H1347,2)</f>
        <v>0</v>
      </c>
      <c r="R1347" s="191">
        <f>ROUND(J1347*H1347,2)</f>
        <v>0</v>
      </c>
      <c r="S1347" s="70"/>
      <c r="T1347" s="192">
        <f>S1347*H1347</f>
        <v>0</v>
      </c>
      <c r="U1347" s="192">
        <v>0</v>
      </c>
      <c r="V1347" s="192">
        <f>U1347*H1347</f>
        <v>0</v>
      </c>
      <c r="W1347" s="192">
        <v>0</v>
      </c>
      <c r="X1347" s="192">
        <f>W1347*H1347</f>
        <v>0</v>
      </c>
      <c r="Y1347" s="193" t="s">
        <v>1</v>
      </c>
      <c r="Z1347" s="33"/>
      <c r="AA1347" s="33"/>
      <c r="AB1347" s="33"/>
      <c r="AC1347" s="33"/>
      <c r="AD1347" s="33"/>
      <c r="AE1347" s="33"/>
      <c r="AR1347" s="194" t="s">
        <v>152</v>
      </c>
      <c r="AT1347" s="194" t="s">
        <v>140</v>
      </c>
      <c r="AU1347" s="194" t="s">
        <v>79</v>
      </c>
      <c r="AY1347" s="14" t="s">
        <v>146</v>
      </c>
      <c r="BE1347" s="114">
        <f>IF(O1347="základní",K1347,0)</f>
        <v>0</v>
      </c>
      <c r="BF1347" s="114">
        <f>IF(O1347="snížená",K1347,0)</f>
        <v>0</v>
      </c>
      <c r="BG1347" s="114">
        <f>IF(O1347="zákl. přenesená",K1347,0)</f>
        <v>0</v>
      </c>
      <c r="BH1347" s="114">
        <f>IF(O1347="sníž. přenesená",K1347,0)</f>
        <v>0</v>
      </c>
      <c r="BI1347" s="114">
        <f>IF(O1347="nulová",K1347,0)</f>
        <v>0</v>
      </c>
      <c r="BJ1347" s="14" t="s">
        <v>87</v>
      </c>
      <c r="BK1347" s="114">
        <f>ROUND(P1347*H1347,2)</f>
        <v>0</v>
      </c>
      <c r="BL1347" s="14" t="s">
        <v>152</v>
      </c>
      <c r="BM1347" s="194" t="s">
        <v>2576</v>
      </c>
    </row>
    <row r="1348" spans="1:65" s="2" customFormat="1" ht="11.25">
      <c r="A1348" s="33"/>
      <c r="B1348" s="34"/>
      <c r="C1348" s="35"/>
      <c r="D1348" s="195" t="s">
        <v>149</v>
      </c>
      <c r="E1348" s="35"/>
      <c r="F1348" s="196" t="s">
        <v>2575</v>
      </c>
      <c r="G1348" s="35"/>
      <c r="H1348" s="35"/>
      <c r="I1348" s="166"/>
      <c r="J1348" s="166"/>
      <c r="K1348" s="35"/>
      <c r="L1348" s="35"/>
      <c r="M1348" s="36"/>
      <c r="N1348" s="197"/>
      <c r="O1348" s="198"/>
      <c r="P1348" s="70"/>
      <c r="Q1348" s="70"/>
      <c r="R1348" s="70"/>
      <c r="S1348" s="70"/>
      <c r="T1348" s="70"/>
      <c r="U1348" s="70"/>
      <c r="V1348" s="70"/>
      <c r="W1348" s="70"/>
      <c r="X1348" s="70"/>
      <c r="Y1348" s="71"/>
      <c r="Z1348" s="33"/>
      <c r="AA1348" s="33"/>
      <c r="AB1348" s="33"/>
      <c r="AC1348" s="33"/>
      <c r="AD1348" s="33"/>
      <c r="AE1348" s="33"/>
      <c r="AT1348" s="14" t="s">
        <v>149</v>
      </c>
      <c r="AU1348" s="14" t="s">
        <v>79</v>
      </c>
    </row>
    <row r="1349" spans="1:65" s="2" customFormat="1" ht="24.2" customHeight="1">
      <c r="A1349" s="33"/>
      <c r="B1349" s="34"/>
      <c r="C1349" s="180" t="s">
        <v>2577</v>
      </c>
      <c r="D1349" s="180" t="s">
        <v>140</v>
      </c>
      <c r="E1349" s="181" t="s">
        <v>2578</v>
      </c>
      <c r="F1349" s="182" t="s">
        <v>2579</v>
      </c>
      <c r="G1349" s="183" t="s">
        <v>143</v>
      </c>
      <c r="H1349" s="184">
        <v>1</v>
      </c>
      <c r="I1349" s="185"/>
      <c r="J1349" s="186"/>
      <c r="K1349" s="187">
        <f>ROUND(P1349*H1349,2)</f>
        <v>0</v>
      </c>
      <c r="L1349" s="182" t="s">
        <v>144</v>
      </c>
      <c r="M1349" s="188"/>
      <c r="N1349" s="189" t="s">
        <v>1</v>
      </c>
      <c r="O1349" s="190" t="s">
        <v>42</v>
      </c>
      <c r="P1349" s="191">
        <f>I1349+J1349</f>
        <v>0</v>
      </c>
      <c r="Q1349" s="191">
        <f>ROUND(I1349*H1349,2)</f>
        <v>0</v>
      </c>
      <c r="R1349" s="191">
        <f>ROUND(J1349*H1349,2)</f>
        <v>0</v>
      </c>
      <c r="S1349" s="70"/>
      <c r="T1349" s="192">
        <f>S1349*H1349</f>
        <v>0</v>
      </c>
      <c r="U1349" s="192">
        <v>0</v>
      </c>
      <c r="V1349" s="192">
        <f>U1349*H1349</f>
        <v>0</v>
      </c>
      <c r="W1349" s="192">
        <v>0</v>
      </c>
      <c r="X1349" s="192">
        <f>W1349*H1349</f>
        <v>0</v>
      </c>
      <c r="Y1349" s="193" t="s">
        <v>1</v>
      </c>
      <c r="Z1349" s="33"/>
      <c r="AA1349" s="33"/>
      <c r="AB1349" s="33"/>
      <c r="AC1349" s="33"/>
      <c r="AD1349" s="33"/>
      <c r="AE1349" s="33"/>
      <c r="AR1349" s="194" t="s">
        <v>152</v>
      </c>
      <c r="AT1349" s="194" t="s">
        <v>140</v>
      </c>
      <c r="AU1349" s="194" t="s">
        <v>79</v>
      </c>
      <c r="AY1349" s="14" t="s">
        <v>146</v>
      </c>
      <c r="BE1349" s="114">
        <f>IF(O1349="základní",K1349,0)</f>
        <v>0</v>
      </c>
      <c r="BF1349" s="114">
        <f>IF(O1349="snížená",K1349,0)</f>
        <v>0</v>
      </c>
      <c r="BG1349" s="114">
        <f>IF(O1349="zákl. přenesená",K1349,0)</f>
        <v>0</v>
      </c>
      <c r="BH1349" s="114">
        <f>IF(O1349="sníž. přenesená",K1349,0)</f>
        <v>0</v>
      </c>
      <c r="BI1349" s="114">
        <f>IF(O1349="nulová",K1349,0)</f>
        <v>0</v>
      </c>
      <c r="BJ1349" s="14" t="s">
        <v>87</v>
      </c>
      <c r="BK1349" s="114">
        <f>ROUND(P1349*H1349,2)</f>
        <v>0</v>
      </c>
      <c r="BL1349" s="14" t="s">
        <v>152</v>
      </c>
      <c r="BM1349" s="194" t="s">
        <v>2580</v>
      </c>
    </row>
    <row r="1350" spans="1:65" s="2" customFormat="1" ht="11.25">
      <c r="A1350" s="33"/>
      <c r="B1350" s="34"/>
      <c r="C1350" s="35"/>
      <c r="D1350" s="195" t="s">
        <v>149</v>
      </c>
      <c r="E1350" s="35"/>
      <c r="F1350" s="196" t="s">
        <v>2579</v>
      </c>
      <c r="G1350" s="35"/>
      <c r="H1350" s="35"/>
      <c r="I1350" s="166"/>
      <c r="J1350" s="166"/>
      <c r="K1350" s="35"/>
      <c r="L1350" s="35"/>
      <c r="M1350" s="36"/>
      <c r="N1350" s="197"/>
      <c r="O1350" s="198"/>
      <c r="P1350" s="70"/>
      <c r="Q1350" s="70"/>
      <c r="R1350" s="70"/>
      <c r="S1350" s="70"/>
      <c r="T1350" s="70"/>
      <c r="U1350" s="70"/>
      <c r="V1350" s="70"/>
      <c r="W1350" s="70"/>
      <c r="X1350" s="70"/>
      <c r="Y1350" s="71"/>
      <c r="Z1350" s="33"/>
      <c r="AA1350" s="33"/>
      <c r="AB1350" s="33"/>
      <c r="AC1350" s="33"/>
      <c r="AD1350" s="33"/>
      <c r="AE1350" s="33"/>
      <c r="AT1350" s="14" t="s">
        <v>149</v>
      </c>
      <c r="AU1350" s="14" t="s">
        <v>79</v>
      </c>
    </row>
    <row r="1351" spans="1:65" s="2" customFormat="1" ht="24.2" customHeight="1">
      <c r="A1351" s="33"/>
      <c r="B1351" s="34"/>
      <c r="C1351" s="180" t="s">
        <v>2581</v>
      </c>
      <c r="D1351" s="180" t="s">
        <v>140</v>
      </c>
      <c r="E1351" s="181" t="s">
        <v>2582</v>
      </c>
      <c r="F1351" s="182" t="s">
        <v>2583</v>
      </c>
      <c r="G1351" s="183" t="s">
        <v>143</v>
      </c>
      <c r="H1351" s="184">
        <v>1</v>
      </c>
      <c r="I1351" s="185"/>
      <c r="J1351" s="186"/>
      <c r="K1351" s="187">
        <f>ROUND(P1351*H1351,2)</f>
        <v>0</v>
      </c>
      <c r="L1351" s="182" t="s">
        <v>144</v>
      </c>
      <c r="M1351" s="188"/>
      <c r="N1351" s="189" t="s">
        <v>1</v>
      </c>
      <c r="O1351" s="190" t="s">
        <v>42</v>
      </c>
      <c r="P1351" s="191">
        <f>I1351+J1351</f>
        <v>0</v>
      </c>
      <c r="Q1351" s="191">
        <f>ROUND(I1351*H1351,2)</f>
        <v>0</v>
      </c>
      <c r="R1351" s="191">
        <f>ROUND(J1351*H1351,2)</f>
        <v>0</v>
      </c>
      <c r="S1351" s="70"/>
      <c r="T1351" s="192">
        <f>S1351*H1351</f>
        <v>0</v>
      </c>
      <c r="U1351" s="192">
        <v>0</v>
      </c>
      <c r="V1351" s="192">
        <f>U1351*H1351</f>
        <v>0</v>
      </c>
      <c r="W1351" s="192">
        <v>0</v>
      </c>
      <c r="X1351" s="192">
        <f>W1351*H1351</f>
        <v>0</v>
      </c>
      <c r="Y1351" s="193" t="s">
        <v>1</v>
      </c>
      <c r="Z1351" s="33"/>
      <c r="AA1351" s="33"/>
      <c r="AB1351" s="33"/>
      <c r="AC1351" s="33"/>
      <c r="AD1351" s="33"/>
      <c r="AE1351" s="33"/>
      <c r="AR1351" s="194" t="s">
        <v>152</v>
      </c>
      <c r="AT1351" s="194" t="s">
        <v>140</v>
      </c>
      <c r="AU1351" s="194" t="s">
        <v>79</v>
      </c>
      <c r="AY1351" s="14" t="s">
        <v>146</v>
      </c>
      <c r="BE1351" s="114">
        <f>IF(O1351="základní",K1351,0)</f>
        <v>0</v>
      </c>
      <c r="BF1351" s="114">
        <f>IF(O1351="snížená",K1351,0)</f>
        <v>0</v>
      </c>
      <c r="BG1351" s="114">
        <f>IF(O1351="zákl. přenesená",K1351,0)</f>
        <v>0</v>
      </c>
      <c r="BH1351" s="114">
        <f>IF(O1351="sníž. přenesená",K1351,0)</f>
        <v>0</v>
      </c>
      <c r="BI1351" s="114">
        <f>IF(O1351="nulová",K1351,0)</f>
        <v>0</v>
      </c>
      <c r="BJ1351" s="14" t="s">
        <v>87</v>
      </c>
      <c r="BK1351" s="114">
        <f>ROUND(P1351*H1351,2)</f>
        <v>0</v>
      </c>
      <c r="BL1351" s="14" t="s">
        <v>152</v>
      </c>
      <c r="BM1351" s="194" t="s">
        <v>2584</v>
      </c>
    </row>
    <row r="1352" spans="1:65" s="2" customFormat="1" ht="11.25">
      <c r="A1352" s="33"/>
      <c r="B1352" s="34"/>
      <c r="C1352" s="35"/>
      <c r="D1352" s="195" t="s">
        <v>149</v>
      </c>
      <c r="E1352" s="35"/>
      <c r="F1352" s="196" t="s">
        <v>2583</v>
      </c>
      <c r="G1352" s="35"/>
      <c r="H1352" s="35"/>
      <c r="I1352" s="166"/>
      <c r="J1352" s="166"/>
      <c r="K1352" s="35"/>
      <c r="L1352" s="35"/>
      <c r="M1352" s="36"/>
      <c r="N1352" s="197"/>
      <c r="O1352" s="198"/>
      <c r="P1352" s="70"/>
      <c r="Q1352" s="70"/>
      <c r="R1352" s="70"/>
      <c r="S1352" s="70"/>
      <c r="T1352" s="70"/>
      <c r="U1352" s="70"/>
      <c r="V1352" s="70"/>
      <c r="W1352" s="70"/>
      <c r="X1352" s="70"/>
      <c r="Y1352" s="71"/>
      <c r="Z1352" s="33"/>
      <c r="AA1352" s="33"/>
      <c r="AB1352" s="33"/>
      <c r="AC1352" s="33"/>
      <c r="AD1352" s="33"/>
      <c r="AE1352" s="33"/>
      <c r="AT1352" s="14" t="s">
        <v>149</v>
      </c>
      <c r="AU1352" s="14" t="s">
        <v>79</v>
      </c>
    </row>
    <row r="1353" spans="1:65" s="2" customFormat="1" ht="24.2" customHeight="1">
      <c r="A1353" s="33"/>
      <c r="B1353" s="34"/>
      <c r="C1353" s="180" t="s">
        <v>2585</v>
      </c>
      <c r="D1353" s="180" t="s">
        <v>140</v>
      </c>
      <c r="E1353" s="181" t="s">
        <v>2586</v>
      </c>
      <c r="F1353" s="182" t="s">
        <v>2587</v>
      </c>
      <c r="G1353" s="183" t="s">
        <v>143</v>
      </c>
      <c r="H1353" s="184">
        <v>1</v>
      </c>
      <c r="I1353" s="185"/>
      <c r="J1353" s="186"/>
      <c r="K1353" s="187">
        <f>ROUND(P1353*H1353,2)</f>
        <v>0</v>
      </c>
      <c r="L1353" s="182" t="s">
        <v>144</v>
      </c>
      <c r="M1353" s="188"/>
      <c r="N1353" s="189" t="s">
        <v>1</v>
      </c>
      <c r="O1353" s="190" t="s">
        <v>42</v>
      </c>
      <c r="P1353" s="191">
        <f>I1353+J1353</f>
        <v>0</v>
      </c>
      <c r="Q1353" s="191">
        <f>ROUND(I1353*H1353,2)</f>
        <v>0</v>
      </c>
      <c r="R1353" s="191">
        <f>ROUND(J1353*H1353,2)</f>
        <v>0</v>
      </c>
      <c r="S1353" s="70"/>
      <c r="T1353" s="192">
        <f>S1353*H1353</f>
        <v>0</v>
      </c>
      <c r="U1353" s="192">
        <v>0</v>
      </c>
      <c r="V1353" s="192">
        <f>U1353*H1353</f>
        <v>0</v>
      </c>
      <c r="W1353" s="192">
        <v>0</v>
      </c>
      <c r="X1353" s="192">
        <f>W1353*H1353</f>
        <v>0</v>
      </c>
      <c r="Y1353" s="193" t="s">
        <v>1</v>
      </c>
      <c r="Z1353" s="33"/>
      <c r="AA1353" s="33"/>
      <c r="AB1353" s="33"/>
      <c r="AC1353" s="33"/>
      <c r="AD1353" s="33"/>
      <c r="AE1353" s="33"/>
      <c r="AR1353" s="194" t="s">
        <v>152</v>
      </c>
      <c r="AT1353" s="194" t="s">
        <v>140</v>
      </c>
      <c r="AU1353" s="194" t="s">
        <v>79</v>
      </c>
      <c r="AY1353" s="14" t="s">
        <v>146</v>
      </c>
      <c r="BE1353" s="114">
        <f>IF(O1353="základní",K1353,0)</f>
        <v>0</v>
      </c>
      <c r="BF1353" s="114">
        <f>IF(O1353="snížená",K1353,0)</f>
        <v>0</v>
      </c>
      <c r="BG1353" s="114">
        <f>IF(O1353="zákl. přenesená",K1353,0)</f>
        <v>0</v>
      </c>
      <c r="BH1353" s="114">
        <f>IF(O1353="sníž. přenesená",K1353,0)</f>
        <v>0</v>
      </c>
      <c r="BI1353" s="114">
        <f>IF(O1353="nulová",K1353,0)</f>
        <v>0</v>
      </c>
      <c r="BJ1353" s="14" t="s">
        <v>87</v>
      </c>
      <c r="BK1353" s="114">
        <f>ROUND(P1353*H1353,2)</f>
        <v>0</v>
      </c>
      <c r="BL1353" s="14" t="s">
        <v>152</v>
      </c>
      <c r="BM1353" s="194" t="s">
        <v>2588</v>
      </c>
    </row>
    <row r="1354" spans="1:65" s="2" customFormat="1" ht="11.25">
      <c r="A1354" s="33"/>
      <c r="B1354" s="34"/>
      <c r="C1354" s="35"/>
      <c r="D1354" s="195" t="s">
        <v>149</v>
      </c>
      <c r="E1354" s="35"/>
      <c r="F1354" s="196" t="s">
        <v>2587</v>
      </c>
      <c r="G1354" s="35"/>
      <c r="H1354" s="35"/>
      <c r="I1354" s="166"/>
      <c r="J1354" s="166"/>
      <c r="K1354" s="35"/>
      <c r="L1354" s="35"/>
      <c r="M1354" s="36"/>
      <c r="N1354" s="197"/>
      <c r="O1354" s="198"/>
      <c r="P1354" s="70"/>
      <c r="Q1354" s="70"/>
      <c r="R1354" s="70"/>
      <c r="S1354" s="70"/>
      <c r="T1354" s="70"/>
      <c r="U1354" s="70"/>
      <c r="V1354" s="70"/>
      <c r="W1354" s="70"/>
      <c r="X1354" s="70"/>
      <c r="Y1354" s="71"/>
      <c r="Z1354" s="33"/>
      <c r="AA1354" s="33"/>
      <c r="AB1354" s="33"/>
      <c r="AC1354" s="33"/>
      <c r="AD1354" s="33"/>
      <c r="AE1354" s="33"/>
      <c r="AT1354" s="14" t="s">
        <v>149</v>
      </c>
      <c r="AU1354" s="14" t="s">
        <v>79</v>
      </c>
    </row>
    <row r="1355" spans="1:65" s="2" customFormat="1" ht="24.2" customHeight="1">
      <c r="A1355" s="33"/>
      <c r="B1355" s="34"/>
      <c r="C1355" s="180" t="s">
        <v>2589</v>
      </c>
      <c r="D1355" s="180" t="s">
        <v>140</v>
      </c>
      <c r="E1355" s="181" t="s">
        <v>2590</v>
      </c>
      <c r="F1355" s="182" t="s">
        <v>2591</v>
      </c>
      <c r="G1355" s="183" t="s">
        <v>143</v>
      </c>
      <c r="H1355" s="184">
        <v>1</v>
      </c>
      <c r="I1355" s="185"/>
      <c r="J1355" s="186"/>
      <c r="K1355" s="187">
        <f>ROUND(P1355*H1355,2)</f>
        <v>0</v>
      </c>
      <c r="L1355" s="182" t="s">
        <v>144</v>
      </c>
      <c r="M1355" s="188"/>
      <c r="N1355" s="189" t="s">
        <v>1</v>
      </c>
      <c r="O1355" s="190" t="s">
        <v>42</v>
      </c>
      <c r="P1355" s="191">
        <f>I1355+J1355</f>
        <v>0</v>
      </c>
      <c r="Q1355" s="191">
        <f>ROUND(I1355*H1355,2)</f>
        <v>0</v>
      </c>
      <c r="R1355" s="191">
        <f>ROUND(J1355*H1355,2)</f>
        <v>0</v>
      </c>
      <c r="S1355" s="70"/>
      <c r="T1355" s="192">
        <f>S1355*H1355</f>
        <v>0</v>
      </c>
      <c r="U1355" s="192">
        <v>0</v>
      </c>
      <c r="V1355" s="192">
        <f>U1355*H1355</f>
        <v>0</v>
      </c>
      <c r="W1355" s="192">
        <v>0</v>
      </c>
      <c r="X1355" s="192">
        <f>W1355*H1355</f>
        <v>0</v>
      </c>
      <c r="Y1355" s="193" t="s">
        <v>1</v>
      </c>
      <c r="Z1355" s="33"/>
      <c r="AA1355" s="33"/>
      <c r="AB1355" s="33"/>
      <c r="AC1355" s="33"/>
      <c r="AD1355" s="33"/>
      <c r="AE1355" s="33"/>
      <c r="AR1355" s="194" t="s">
        <v>152</v>
      </c>
      <c r="AT1355" s="194" t="s">
        <v>140</v>
      </c>
      <c r="AU1355" s="194" t="s">
        <v>79</v>
      </c>
      <c r="AY1355" s="14" t="s">
        <v>146</v>
      </c>
      <c r="BE1355" s="114">
        <f>IF(O1355="základní",K1355,0)</f>
        <v>0</v>
      </c>
      <c r="BF1355" s="114">
        <f>IF(O1355="snížená",K1355,0)</f>
        <v>0</v>
      </c>
      <c r="BG1355" s="114">
        <f>IF(O1355="zákl. přenesená",K1355,0)</f>
        <v>0</v>
      </c>
      <c r="BH1355" s="114">
        <f>IF(O1355="sníž. přenesená",K1355,0)</f>
        <v>0</v>
      </c>
      <c r="BI1355" s="114">
        <f>IF(O1355="nulová",K1355,0)</f>
        <v>0</v>
      </c>
      <c r="BJ1355" s="14" t="s">
        <v>87</v>
      </c>
      <c r="BK1355" s="114">
        <f>ROUND(P1355*H1355,2)</f>
        <v>0</v>
      </c>
      <c r="BL1355" s="14" t="s">
        <v>152</v>
      </c>
      <c r="BM1355" s="194" t="s">
        <v>2592</v>
      </c>
    </row>
    <row r="1356" spans="1:65" s="2" customFormat="1" ht="11.25">
      <c r="A1356" s="33"/>
      <c r="B1356" s="34"/>
      <c r="C1356" s="35"/>
      <c r="D1356" s="195" t="s">
        <v>149</v>
      </c>
      <c r="E1356" s="35"/>
      <c r="F1356" s="196" t="s">
        <v>2591</v>
      </c>
      <c r="G1356" s="35"/>
      <c r="H1356" s="35"/>
      <c r="I1356" s="166"/>
      <c r="J1356" s="166"/>
      <c r="K1356" s="35"/>
      <c r="L1356" s="35"/>
      <c r="M1356" s="36"/>
      <c r="N1356" s="197"/>
      <c r="O1356" s="198"/>
      <c r="P1356" s="70"/>
      <c r="Q1356" s="70"/>
      <c r="R1356" s="70"/>
      <c r="S1356" s="70"/>
      <c r="T1356" s="70"/>
      <c r="U1356" s="70"/>
      <c r="V1356" s="70"/>
      <c r="W1356" s="70"/>
      <c r="X1356" s="70"/>
      <c r="Y1356" s="71"/>
      <c r="Z1356" s="33"/>
      <c r="AA1356" s="33"/>
      <c r="AB1356" s="33"/>
      <c r="AC1356" s="33"/>
      <c r="AD1356" s="33"/>
      <c r="AE1356" s="33"/>
      <c r="AT1356" s="14" t="s">
        <v>149</v>
      </c>
      <c r="AU1356" s="14" t="s">
        <v>79</v>
      </c>
    </row>
    <row r="1357" spans="1:65" s="2" customFormat="1" ht="24.2" customHeight="1">
      <c r="A1357" s="33"/>
      <c r="B1357" s="34"/>
      <c r="C1357" s="180" t="s">
        <v>2593</v>
      </c>
      <c r="D1357" s="180" t="s">
        <v>140</v>
      </c>
      <c r="E1357" s="181" t="s">
        <v>2594</v>
      </c>
      <c r="F1357" s="182" t="s">
        <v>2595</v>
      </c>
      <c r="G1357" s="183" t="s">
        <v>143</v>
      </c>
      <c r="H1357" s="184">
        <v>1</v>
      </c>
      <c r="I1357" s="185"/>
      <c r="J1357" s="186"/>
      <c r="K1357" s="187">
        <f>ROUND(P1357*H1357,2)</f>
        <v>0</v>
      </c>
      <c r="L1357" s="182" t="s">
        <v>144</v>
      </c>
      <c r="M1357" s="188"/>
      <c r="N1357" s="189" t="s">
        <v>1</v>
      </c>
      <c r="O1357" s="190" t="s">
        <v>42</v>
      </c>
      <c r="P1357" s="191">
        <f>I1357+J1357</f>
        <v>0</v>
      </c>
      <c r="Q1357" s="191">
        <f>ROUND(I1357*H1357,2)</f>
        <v>0</v>
      </c>
      <c r="R1357" s="191">
        <f>ROUND(J1357*H1357,2)</f>
        <v>0</v>
      </c>
      <c r="S1357" s="70"/>
      <c r="T1357" s="192">
        <f>S1357*H1357</f>
        <v>0</v>
      </c>
      <c r="U1357" s="192">
        <v>0</v>
      </c>
      <c r="V1357" s="192">
        <f>U1357*H1357</f>
        <v>0</v>
      </c>
      <c r="W1357" s="192">
        <v>0</v>
      </c>
      <c r="X1357" s="192">
        <f>W1357*H1357</f>
        <v>0</v>
      </c>
      <c r="Y1357" s="193" t="s">
        <v>1</v>
      </c>
      <c r="Z1357" s="33"/>
      <c r="AA1357" s="33"/>
      <c r="AB1357" s="33"/>
      <c r="AC1357" s="33"/>
      <c r="AD1357" s="33"/>
      <c r="AE1357" s="33"/>
      <c r="AR1357" s="194" t="s">
        <v>152</v>
      </c>
      <c r="AT1357" s="194" t="s">
        <v>140</v>
      </c>
      <c r="AU1357" s="194" t="s">
        <v>79</v>
      </c>
      <c r="AY1357" s="14" t="s">
        <v>146</v>
      </c>
      <c r="BE1357" s="114">
        <f>IF(O1357="základní",K1357,0)</f>
        <v>0</v>
      </c>
      <c r="BF1357" s="114">
        <f>IF(O1357="snížená",K1357,0)</f>
        <v>0</v>
      </c>
      <c r="BG1357" s="114">
        <f>IF(O1357="zákl. přenesená",K1357,0)</f>
        <v>0</v>
      </c>
      <c r="BH1357" s="114">
        <f>IF(O1357="sníž. přenesená",K1357,0)</f>
        <v>0</v>
      </c>
      <c r="BI1357" s="114">
        <f>IF(O1357="nulová",K1357,0)</f>
        <v>0</v>
      </c>
      <c r="BJ1357" s="14" t="s">
        <v>87</v>
      </c>
      <c r="BK1357" s="114">
        <f>ROUND(P1357*H1357,2)</f>
        <v>0</v>
      </c>
      <c r="BL1357" s="14" t="s">
        <v>152</v>
      </c>
      <c r="BM1357" s="194" t="s">
        <v>2596</v>
      </c>
    </row>
    <row r="1358" spans="1:65" s="2" customFormat="1" ht="11.25">
      <c r="A1358" s="33"/>
      <c r="B1358" s="34"/>
      <c r="C1358" s="35"/>
      <c r="D1358" s="195" t="s">
        <v>149</v>
      </c>
      <c r="E1358" s="35"/>
      <c r="F1358" s="196" t="s">
        <v>2595</v>
      </c>
      <c r="G1358" s="35"/>
      <c r="H1358" s="35"/>
      <c r="I1358" s="166"/>
      <c r="J1358" s="166"/>
      <c r="K1358" s="35"/>
      <c r="L1358" s="35"/>
      <c r="M1358" s="36"/>
      <c r="N1358" s="197"/>
      <c r="O1358" s="198"/>
      <c r="P1358" s="70"/>
      <c r="Q1358" s="70"/>
      <c r="R1358" s="70"/>
      <c r="S1358" s="70"/>
      <c r="T1358" s="70"/>
      <c r="U1358" s="70"/>
      <c r="V1358" s="70"/>
      <c r="W1358" s="70"/>
      <c r="X1358" s="70"/>
      <c r="Y1358" s="71"/>
      <c r="Z1358" s="33"/>
      <c r="AA1358" s="33"/>
      <c r="AB1358" s="33"/>
      <c r="AC1358" s="33"/>
      <c r="AD1358" s="33"/>
      <c r="AE1358" s="33"/>
      <c r="AT1358" s="14" t="s">
        <v>149</v>
      </c>
      <c r="AU1358" s="14" t="s">
        <v>79</v>
      </c>
    </row>
    <row r="1359" spans="1:65" s="2" customFormat="1" ht="24.2" customHeight="1">
      <c r="A1359" s="33"/>
      <c r="B1359" s="34"/>
      <c r="C1359" s="180" t="s">
        <v>2597</v>
      </c>
      <c r="D1359" s="180" t="s">
        <v>140</v>
      </c>
      <c r="E1359" s="181" t="s">
        <v>2598</v>
      </c>
      <c r="F1359" s="182" t="s">
        <v>2599</v>
      </c>
      <c r="G1359" s="183" t="s">
        <v>143</v>
      </c>
      <c r="H1359" s="184">
        <v>1</v>
      </c>
      <c r="I1359" s="185"/>
      <c r="J1359" s="186"/>
      <c r="K1359" s="187">
        <f>ROUND(P1359*H1359,2)</f>
        <v>0</v>
      </c>
      <c r="L1359" s="182" t="s">
        <v>144</v>
      </c>
      <c r="M1359" s="188"/>
      <c r="N1359" s="189" t="s">
        <v>1</v>
      </c>
      <c r="O1359" s="190" t="s">
        <v>42</v>
      </c>
      <c r="P1359" s="191">
        <f>I1359+J1359</f>
        <v>0</v>
      </c>
      <c r="Q1359" s="191">
        <f>ROUND(I1359*H1359,2)</f>
        <v>0</v>
      </c>
      <c r="R1359" s="191">
        <f>ROUND(J1359*H1359,2)</f>
        <v>0</v>
      </c>
      <c r="S1359" s="70"/>
      <c r="T1359" s="192">
        <f>S1359*H1359</f>
        <v>0</v>
      </c>
      <c r="U1359" s="192">
        <v>0</v>
      </c>
      <c r="V1359" s="192">
        <f>U1359*H1359</f>
        <v>0</v>
      </c>
      <c r="W1359" s="192">
        <v>0</v>
      </c>
      <c r="X1359" s="192">
        <f>W1359*H1359</f>
        <v>0</v>
      </c>
      <c r="Y1359" s="193" t="s">
        <v>1</v>
      </c>
      <c r="Z1359" s="33"/>
      <c r="AA1359" s="33"/>
      <c r="AB1359" s="33"/>
      <c r="AC1359" s="33"/>
      <c r="AD1359" s="33"/>
      <c r="AE1359" s="33"/>
      <c r="AR1359" s="194" t="s">
        <v>152</v>
      </c>
      <c r="AT1359" s="194" t="s">
        <v>140</v>
      </c>
      <c r="AU1359" s="194" t="s">
        <v>79</v>
      </c>
      <c r="AY1359" s="14" t="s">
        <v>146</v>
      </c>
      <c r="BE1359" s="114">
        <f>IF(O1359="základní",K1359,0)</f>
        <v>0</v>
      </c>
      <c r="BF1359" s="114">
        <f>IF(O1359="snížená",K1359,0)</f>
        <v>0</v>
      </c>
      <c r="BG1359" s="114">
        <f>IF(O1359="zákl. přenesená",K1359,0)</f>
        <v>0</v>
      </c>
      <c r="BH1359" s="114">
        <f>IF(O1359="sníž. přenesená",K1359,0)</f>
        <v>0</v>
      </c>
      <c r="BI1359" s="114">
        <f>IF(O1359="nulová",K1359,0)</f>
        <v>0</v>
      </c>
      <c r="BJ1359" s="14" t="s">
        <v>87</v>
      </c>
      <c r="BK1359" s="114">
        <f>ROUND(P1359*H1359,2)</f>
        <v>0</v>
      </c>
      <c r="BL1359" s="14" t="s">
        <v>152</v>
      </c>
      <c r="BM1359" s="194" t="s">
        <v>2600</v>
      </c>
    </row>
    <row r="1360" spans="1:65" s="2" customFormat="1" ht="11.25">
      <c r="A1360" s="33"/>
      <c r="B1360" s="34"/>
      <c r="C1360" s="35"/>
      <c r="D1360" s="195" t="s">
        <v>149</v>
      </c>
      <c r="E1360" s="35"/>
      <c r="F1360" s="196" t="s">
        <v>2599</v>
      </c>
      <c r="G1360" s="35"/>
      <c r="H1360" s="35"/>
      <c r="I1360" s="166"/>
      <c r="J1360" s="166"/>
      <c r="K1360" s="35"/>
      <c r="L1360" s="35"/>
      <c r="M1360" s="36"/>
      <c r="N1360" s="197"/>
      <c r="O1360" s="198"/>
      <c r="P1360" s="70"/>
      <c r="Q1360" s="70"/>
      <c r="R1360" s="70"/>
      <c r="S1360" s="70"/>
      <c r="T1360" s="70"/>
      <c r="U1360" s="70"/>
      <c r="V1360" s="70"/>
      <c r="W1360" s="70"/>
      <c r="X1360" s="70"/>
      <c r="Y1360" s="71"/>
      <c r="Z1360" s="33"/>
      <c r="AA1360" s="33"/>
      <c r="AB1360" s="33"/>
      <c r="AC1360" s="33"/>
      <c r="AD1360" s="33"/>
      <c r="AE1360" s="33"/>
      <c r="AT1360" s="14" t="s">
        <v>149</v>
      </c>
      <c r="AU1360" s="14" t="s">
        <v>79</v>
      </c>
    </row>
    <row r="1361" spans="1:65" s="2" customFormat="1" ht="24.2" customHeight="1">
      <c r="A1361" s="33"/>
      <c r="B1361" s="34"/>
      <c r="C1361" s="180" t="s">
        <v>2601</v>
      </c>
      <c r="D1361" s="180" t="s">
        <v>140</v>
      </c>
      <c r="E1361" s="181" t="s">
        <v>2602</v>
      </c>
      <c r="F1361" s="182" t="s">
        <v>2603</v>
      </c>
      <c r="G1361" s="183" t="s">
        <v>143</v>
      </c>
      <c r="H1361" s="184">
        <v>1</v>
      </c>
      <c r="I1361" s="185"/>
      <c r="J1361" s="186"/>
      <c r="K1361" s="187">
        <f>ROUND(P1361*H1361,2)</f>
        <v>0</v>
      </c>
      <c r="L1361" s="182" t="s">
        <v>144</v>
      </c>
      <c r="M1361" s="188"/>
      <c r="N1361" s="189" t="s">
        <v>1</v>
      </c>
      <c r="O1361" s="190" t="s">
        <v>42</v>
      </c>
      <c r="P1361" s="191">
        <f>I1361+J1361</f>
        <v>0</v>
      </c>
      <c r="Q1361" s="191">
        <f>ROUND(I1361*H1361,2)</f>
        <v>0</v>
      </c>
      <c r="R1361" s="191">
        <f>ROUND(J1361*H1361,2)</f>
        <v>0</v>
      </c>
      <c r="S1361" s="70"/>
      <c r="T1361" s="192">
        <f>S1361*H1361</f>
        <v>0</v>
      </c>
      <c r="U1361" s="192">
        <v>0</v>
      </c>
      <c r="V1361" s="192">
        <f>U1361*H1361</f>
        <v>0</v>
      </c>
      <c r="W1361" s="192">
        <v>0</v>
      </c>
      <c r="X1361" s="192">
        <f>W1361*H1361</f>
        <v>0</v>
      </c>
      <c r="Y1361" s="193" t="s">
        <v>1</v>
      </c>
      <c r="Z1361" s="33"/>
      <c r="AA1361" s="33"/>
      <c r="AB1361" s="33"/>
      <c r="AC1361" s="33"/>
      <c r="AD1361" s="33"/>
      <c r="AE1361" s="33"/>
      <c r="AR1361" s="194" t="s">
        <v>152</v>
      </c>
      <c r="AT1361" s="194" t="s">
        <v>140</v>
      </c>
      <c r="AU1361" s="194" t="s">
        <v>79</v>
      </c>
      <c r="AY1361" s="14" t="s">
        <v>146</v>
      </c>
      <c r="BE1361" s="114">
        <f>IF(O1361="základní",K1361,0)</f>
        <v>0</v>
      </c>
      <c r="BF1361" s="114">
        <f>IF(O1361="snížená",K1361,0)</f>
        <v>0</v>
      </c>
      <c r="BG1361" s="114">
        <f>IF(O1361="zákl. přenesená",K1361,0)</f>
        <v>0</v>
      </c>
      <c r="BH1361" s="114">
        <f>IF(O1361="sníž. přenesená",K1361,0)</f>
        <v>0</v>
      </c>
      <c r="BI1361" s="114">
        <f>IF(O1361="nulová",K1361,0)</f>
        <v>0</v>
      </c>
      <c r="BJ1361" s="14" t="s">
        <v>87</v>
      </c>
      <c r="BK1361" s="114">
        <f>ROUND(P1361*H1361,2)</f>
        <v>0</v>
      </c>
      <c r="BL1361" s="14" t="s">
        <v>152</v>
      </c>
      <c r="BM1361" s="194" t="s">
        <v>2604</v>
      </c>
    </row>
    <row r="1362" spans="1:65" s="2" customFormat="1" ht="11.25">
      <c r="A1362" s="33"/>
      <c r="B1362" s="34"/>
      <c r="C1362" s="35"/>
      <c r="D1362" s="195" t="s">
        <v>149</v>
      </c>
      <c r="E1362" s="35"/>
      <c r="F1362" s="196" t="s">
        <v>2603</v>
      </c>
      <c r="G1362" s="35"/>
      <c r="H1362" s="35"/>
      <c r="I1362" s="166"/>
      <c r="J1362" s="166"/>
      <c r="K1362" s="35"/>
      <c r="L1362" s="35"/>
      <c r="M1362" s="36"/>
      <c r="N1362" s="197"/>
      <c r="O1362" s="198"/>
      <c r="P1362" s="70"/>
      <c r="Q1362" s="70"/>
      <c r="R1362" s="70"/>
      <c r="S1362" s="70"/>
      <c r="T1362" s="70"/>
      <c r="U1362" s="70"/>
      <c r="V1362" s="70"/>
      <c r="W1362" s="70"/>
      <c r="X1362" s="70"/>
      <c r="Y1362" s="71"/>
      <c r="Z1362" s="33"/>
      <c r="AA1362" s="33"/>
      <c r="AB1362" s="33"/>
      <c r="AC1362" s="33"/>
      <c r="AD1362" s="33"/>
      <c r="AE1362" s="33"/>
      <c r="AT1362" s="14" t="s">
        <v>149</v>
      </c>
      <c r="AU1362" s="14" t="s">
        <v>79</v>
      </c>
    </row>
    <row r="1363" spans="1:65" s="2" customFormat="1" ht="24.2" customHeight="1">
      <c r="A1363" s="33"/>
      <c r="B1363" s="34"/>
      <c r="C1363" s="180" t="s">
        <v>2605</v>
      </c>
      <c r="D1363" s="180" t="s">
        <v>140</v>
      </c>
      <c r="E1363" s="181" t="s">
        <v>2606</v>
      </c>
      <c r="F1363" s="182" t="s">
        <v>2607</v>
      </c>
      <c r="G1363" s="183" t="s">
        <v>143</v>
      </c>
      <c r="H1363" s="184">
        <v>1</v>
      </c>
      <c r="I1363" s="185"/>
      <c r="J1363" s="186"/>
      <c r="K1363" s="187">
        <f>ROUND(P1363*H1363,2)</f>
        <v>0</v>
      </c>
      <c r="L1363" s="182" t="s">
        <v>144</v>
      </c>
      <c r="M1363" s="188"/>
      <c r="N1363" s="189" t="s">
        <v>1</v>
      </c>
      <c r="O1363" s="190" t="s">
        <v>42</v>
      </c>
      <c r="P1363" s="191">
        <f>I1363+J1363</f>
        <v>0</v>
      </c>
      <c r="Q1363" s="191">
        <f>ROUND(I1363*H1363,2)</f>
        <v>0</v>
      </c>
      <c r="R1363" s="191">
        <f>ROUND(J1363*H1363,2)</f>
        <v>0</v>
      </c>
      <c r="S1363" s="70"/>
      <c r="T1363" s="192">
        <f>S1363*H1363</f>
        <v>0</v>
      </c>
      <c r="U1363" s="192">
        <v>0</v>
      </c>
      <c r="V1363" s="192">
        <f>U1363*H1363</f>
        <v>0</v>
      </c>
      <c r="W1363" s="192">
        <v>0</v>
      </c>
      <c r="X1363" s="192">
        <f>W1363*H1363</f>
        <v>0</v>
      </c>
      <c r="Y1363" s="193" t="s">
        <v>1</v>
      </c>
      <c r="Z1363" s="33"/>
      <c r="AA1363" s="33"/>
      <c r="AB1363" s="33"/>
      <c r="AC1363" s="33"/>
      <c r="AD1363" s="33"/>
      <c r="AE1363" s="33"/>
      <c r="AR1363" s="194" t="s">
        <v>152</v>
      </c>
      <c r="AT1363" s="194" t="s">
        <v>140</v>
      </c>
      <c r="AU1363" s="194" t="s">
        <v>79</v>
      </c>
      <c r="AY1363" s="14" t="s">
        <v>146</v>
      </c>
      <c r="BE1363" s="114">
        <f>IF(O1363="základní",K1363,0)</f>
        <v>0</v>
      </c>
      <c r="BF1363" s="114">
        <f>IF(O1363="snížená",K1363,0)</f>
        <v>0</v>
      </c>
      <c r="BG1363" s="114">
        <f>IF(O1363="zákl. přenesená",K1363,0)</f>
        <v>0</v>
      </c>
      <c r="BH1363" s="114">
        <f>IF(O1363="sníž. přenesená",K1363,0)</f>
        <v>0</v>
      </c>
      <c r="BI1363" s="114">
        <f>IF(O1363="nulová",K1363,0)</f>
        <v>0</v>
      </c>
      <c r="BJ1363" s="14" t="s">
        <v>87</v>
      </c>
      <c r="BK1363" s="114">
        <f>ROUND(P1363*H1363,2)</f>
        <v>0</v>
      </c>
      <c r="BL1363" s="14" t="s">
        <v>152</v>
      </c>
      <c r="BM1363" s="194" t="s">
        <v>2608</v>
      </c>
    </row>
    <row r="1364" spans="1:65" s="2" customFormat="1" ht="11.25">
      <c r="A1364" s="33"/>
      <c r="B1364" s="34"/>
      <c r="C1364" s="35"/>
      <c r="D1364" s="195" t="s">
        <v>149</v>
      </c>
      <c r="E1364" s="35"/>
      <c r="F1364" s="196" t="s">
        <v>2607</v>
      </c>
      <c r="G1364" s="35"/>
      <c r="H1364" s="35"/>
      <c r="I1364" s="166"/>
      <c r="J1364" s="166"/>
      <c r="K1364" s="35"/>
      <c r="L1364" s="35"/>
      <c r="M1364" s="36"/>
      <c r="N1364" s="197"/>
      <c r="O1364" s="198"/>
      <c r="P1364" s="70"/>
      <c r="Q1364" s="70"/>
      <c r="R1364" s="70"/>
      <c r="S1364" s="70"/>
      <c r="T1364" s="70"/>
      <c r="U1364" s="70"/>
      <c r="V1364" s="70"/>
      <c r="W1364" s="70"/>
      <c r="X1364" s="70"/>
      <c r="Y1364" s="71"/>
      <c r="Z1364" s="33"/>
      <c r="AA1364" s="33"/>
      <c r="AB1364" s="33"/>
      <c r="AC1364" s="33"/>
      <c r="AD1364" s="33"/>
      <c r="AE1364" s="33"/>
      <c r="AT1364" s="14" t="s">
        <v>149</v>
      </c>
      <c r="AU1364" s="14" t="s">
        <v>79</v>
      </c>
    </row>
    <row r="1365" spans="1:65" s="2" customFormat="1" ht="24.2" customHeight="1">
      <c r="A1365" s="33"/>
      <c r="B1365" s="34"/>
      <c r="C1365" s="180" t="s">
        <v>2609</v>
      </c>
      <c r="D1365" s="180" t="s">
        <v>140</v>
      </c>
      <c r="E1365" s="181" t="s">
        <v>2610</v>
      </c>
      <c r="F1365" s="182" t="s">
        <v>2611</v>
      </c>
      <c r="G1365" s="183" t="s">
        <v>143</v>
      </c>
      <c r="H1365" s="184">
        <v>1</v>
      </c>
      <c r="I1365" s="185"/>
      <c r="J1365" s="186"/>
      <c r="K1365" s="187">
        <f>ROUND(P1365*H1365,2)</f>
        <v>0</v>
      </c>
      <c r="L1365" s="182" t="s">
        <v>144</v>
      </c>
      <c r="M1365" s="188"/>
      <c r="N1365" s="189" t="s">
        <v>1</v>
      </c>
      <c r="O1365" s="190" t="s">
        <v>42</v>
      </c>
      <c r="P1365" s="191">
        <f>I1365+J1365</f>
        <v>0</v>
      </c>
      <c r="Q1365" s="191">
        <f>ROUND(I1365*H1365,2)</f>
        <v>0</v>
      </c>
      <c r="R1365" s="191">
        <f>ROUND(J1365*H1365,2)</f>
        <v>0</v>
      </c>
      <c r="S1365" s="70"/>
      <c r="T1365" s="192">
        <f>S1365*H1365</f>
        <v>0</v>
      </c>
      <c r="U1365" s="192">
        <v>0</v>
      </c>
      <c r="V1365" s="192">
        <f>U1365*H1365</f>
        <v>0</v>
      </c>
      <c r="W1365" s="192">
        <v>0</v>
      </c>
      <c r="X1365" s="192">
        <f>W1365*H1365</f>
        <v>0</v>
      </c>
      <c r="Y1365" s="193" t="s">
        <v>1</v>
      </c>
      <c r="Z1365" s="33"/>
      <c r="AA1365" s="33"/>
      <c r="AB1365" s="33"/>
      <c r="AC1365" s="33"/>
      <c r="AD1365" s="33"/>
      <c r="AE1365" s="33"/>
      <c r="AR1365" s="194" t="s">
        <v>152</v>
      </c>
      <c r="AT1365" s="194" t="s">
        <v>140</v>
      </c>
      <c r="AU1365" s="194" t="s">
        <v>79</v>
      </c>
      <c r="AY1365" s="14" t="s">
        <v>146</v>
      </c>
      <c r="BE1365" s="114">
        <f>IF(O1365="základní",K1365,0)</f>
        <v>0</v>
      </c>
      <c r="BF1365" s="114">
        <f>IF(O1365="snížená",K1365,0)</f>
        <v>0</v>
      </c>
      <c r="BG1365" s="114">
        <f>IF(O1365="zákl. přenesená",K1365,0)</f>
        <v>0</v>
      </c>
      <c r="BH1365" s="114">
        <f>IF(O1365="sníž. přenesená",K1365,0)</f>
        <v>0</v>
      </c>
      <c r="BI1365" s="114">
        <f>IF(O1365="nulová",K1365,0)</f>
        <v>0</v>
      </c>
      <c r="BJ1365" s="14" t="s">
        <v>87</v>
      </c>
      <c r="BK1365" s="114">
        <f>ROUND(P1365*H1365,2)</f>
        <v>0</v>
      </c>
      <c r="BL1365" s="14" t="s">
        <v>152</v>
      </c>
      <c r="BM1365" s="194" t="s">
        <v>2612</v>
      </c>
    </row>
    <row r="1366" spans="1:65" s="2" customFormat="1" ht="11.25">
      <c r="A1366" s="33"/>
      <c r="B1366" s="34"/>
      <c r="C1366" s="35"/>
      <c r="D1366" s="195" t="s">
        <v>149</v>
      </c>
      <c r="E1366" s="35"/>
      <c r="F1366" s="196" t="s">
        <v>2611</v>
      </c>
      <c r="G1366" s="35"/>
      <c r="H1366" s="35"/>
      <c r="I1366" s="166"/>
      <c r="J1366" s="166"/>
      <c r="K1366" s="35"/>
      <c r="L1366" s="35"/>
      <c r="M1366" s="36"/>
      <c r="N1366" s="197"/>
      <c r="O1366" s="198"/>
      <c r="P1366" s="70"/>
      <c r="Q1366" s="70"/>
      <c r="R1366" s="70"/>
      <c r="S1366" s="70"/>
      <c r="T1366" s="70"/>
      <c r="U1366" s="70"/>
      <c r="V1366" s="70"/>
      <c r="W1366" s="70"/>
      <c r="X1366" s="70"/>
      <c r="Y1366" s="71"/>
      <c r="Z1366" s="33"/>
      <c r="AA1366" s="33"/>
      <c r="AB1366" s="33"/>
      <c r="AC1366" s="33"/>
      <c r="AD1366" s="33"/>
      <c r="AE1366" s="33"/>
      <c r="AT1366" s="14" t="s">
        <v>149</v>
      </c>
      <c r="AU1366" s="14" t="s">
        <v>79</v>
      </c>
    </row>
    <row r="1367" spans="1:65" s="2" customFormat="1" ht="24.2" customHeight="1">
      <c r="A1367" s="33"/>
      <c r="B1367" s="34"/>
      <c r="C1367" s="180" t="s">
        <v>2613</v>
      </c>
      <c r="D1367" s="180" t="s">
        <v>140</v>
      </c>
      <c r="E1367" s="181" t="s">
        <v>2614</v>
      </c>
      <c r="F1367" s="182" t="s">
        <v>2615</v>
      </c>
      <c r="G1367" s="183" t="s">
        <v>143</v>
      </c>
      <c r="H1367" s="184">
        <v>1</v>
      </c>
      <c r="I1367" s="185"/>
      <c r="J1367" s="186"/>
      <c r="K1367" s="187">
        <f>ROUND(P1367*H1367,2)</f>
        <v>0</v>
      </c>
      <c r="L1367" s="182" t="s">
        <v>144</v>
      </c>
      <c r="M1367" s="188"/>
      <c r="N1367" s="189" t="s">
        <v>1</v>
      </c>
      <c r="O1367" s="190" t="s">
        <v>42</v>
      </c>
      <c r="P1367" s="191">
        <f>I1367+J1367</f>
        <v>0</v>
      </c>
      <c r="Q1367" s="191">
        <f>ROUND(I1367*H1367,2)</f>
        <v>0</v>
      </c>
      <c r="R1367" s="191">
        <f>ROUND(J1367*H1367,2)</f>
        <v>0</v>
      </c>
      <c r="S1367" s="70"/>
      <c r="T1367" s="192">
        <f>S1367*H1367</f>
        <v>0</v>
      </c>
      <c r="U1367" s="192">
        <v>0</v>
      </c>
      <c r="V1367" s="192">
        <f>U1367*H1367</f>
        <v>0</v>
      </c>
      <c r="W1367" s="192">
        <v>0</v>
      </c>
      <c r="X1367" s="192">
        <f>W1367*H1367</f>
        <v>0</v>
      </c>
      <c r="Y1367" s="193" t="s">
        <v>1</v>
      </c>
      <c r="Z1367" s="33"/>
      <c r="AA1367" s="33"/>
      <c r="AB1367" s="33"/>
      <c r="AC1367" s="33"/>
      <c r="AD1367" s="33"/>
      <c r="AE1367" s="33"/>
      <c r="AR1367" s="194" t="s">
        <v>152</v>
      </c>
      <c r="AT1367" s="194" t="s">
        <v>140</v>
      </c>
      <c r="AU1367" s="194" t="s">
        <v>79</v>
      </c>
      <c r="AY1367" s="14" t="s">
        <v>146</v>
      </c>
      <c r="BE1367" s="114">
        <f>IF(O1367="základní",K1367,0)</f>
        <v>0</v>
      </c>
      <c r="BF1367" s="114">
        <f>IF(O1367="snížená",K1367,0)</f>
        <v>0</v>
      </c>
      <c r="BG1367" s="114">
        <f>IF(O1367="zákl. přenesená",K1367,0)</f>
        <v>0</v>
      </c>
      <c r="BH1367" s="114">
        <f>IF(O1367="sníž. přenesená",K1367,0)</f>
        <v>0</v>
      </c>
      <c r="BI1367" s="114">
        <f>IF(O1367="nulová",K1367,0)</f>
        <v>0</v>
      </c>
      <c r="BJ1367" s="14" t="s">
        <v>87</v>
      </c>
      <c r="BK1367" s="114">
        <f>ROUND(P1367*H1367,2)</f>
        <v>0</v>
      </c>
      <c r="BL1367" s="14" t="s">
        <v>152</v>
      </c>
      <c r="BM1367" s="194" t="s">
        <v>2616</v>
      </c>
    </row>
    <row r="1368" spans="1:65" s="2" customFormat="1" ht="11.25">
      <c r="A1368" s="33"/>
      <c r="B1368" s="34"/>
      <c r="C1368" s="35"/>
      <c r="D1368" s="195" t="s">
        <v>149</v>
      </c>
      <c r="E1368" s="35"/>
      <c r="F1368" s="196" t="s">
        <v>2615</v>
      </c>
      <c r="G1368" s="35"/>
      <c r="H1368" s="35"/>
      <c r="I1368" s="166"/>
      <c r="J1368" s="166"/>
      <c r="K1368" s="35"/>
      <c r="L1368" s="35"/>
      <c r="M1368" s="36"/>
      <c r="N1368" s="197"/>
      <c r="O1368" s="198"/>
      <c r="P1368" s="70"/>
      <c r="Q1368" s="70"/>
      <c r="R1368" s="70"/>
      <c r="S1368" s="70"/>
      <c r="T1368" s="70"/>
      <c r="U1368" s="70"/>
      <c r="V1368" s="70"/>
      <c r="W1368" s="70"/>
      <c r="X1368" s="70"/>
      <c r="Y1368" s="71"/>
      <c r="Z1368" s="33"/>
      <c r="AA1368" s="33"/>
      <c r="AB1368" s="33"/>
      <c r="AC1368" s="33"/>
      <c r="AD1368" s="33"/>
      <c r="AE1368" s="33"/>
      <c r="AT1368" s="14" t="s">
        <v>149</v>
      </c>
      <c r="AU1368" s="14" t="s">
        <v>79</v>
      </c>
    </row>
    <row r="1369" spans="1:65" s="2" customFormat="1" ht="24.2" customHeight="1">
      <c r="A1369" s="33"/>
      <c r="B1369" s="34"/>
      <c r="C1369" s="180" t="s">
        <v>2617</v>
      </c>
      <c r="D1369" s="180" t="s">
        <v>140</v>
      </c>
      <c r="E1369" s="181" t="s">
        <v>2618</v>
      </c>
      <c r="F1369" s="182" t="s">
        <v>2619</v>
      </c>
      <c r="G1369" s="183" t="s">
        <v>143</v>
      </c>
      <c r="H1369" s="184">
        <v>1</v>
      </c>
      <c r="I1369" s="185"/>
      <c r="J1369" s="186"/>
      <c r="K1369" s="187">
        <f>ROUND(P1369*H1369,2)</f>
        <v>0</v>
      </c>
      <c r="L1369" s="182" t="s">
        <v>144</v>
      </c>
      <c r="M1369" s="188"/>
      <c r="N1369" s="189" t="s">
        <v>1</v>
      </c>
      <c r="O1369" s="190" t="s">
        <v>42</v>
      </c>
      <c r="P1369" s="191">
        <f>I1369+J1369</f>
        <v>0</v>
      </c>
      <c r="Q1369" s="191">
        <f>ROUND(I1369*H1369,2)</f>
        <v>0</v>
      </c>
      <c r="R1369" s="191">
        <f>ROUND(J1369*H1369,2)</f>
        <v>0</v>
      </c>
      <c r="S1369" s="70"/>
      <c r="T1369" s="192">
        <f>S1369*H1369</f>
        <v>0</v>
      </c>
      <c r="U1369" s="192">
        <v>0</v>
      </c>
      <c r="V1369" s="192">
        <f>U1369*H1369</f>
        <v>0</v>
      </c>
      <c r="W1369" s="192">
        <v>0</v>
      </c>
      <c r="X1369" s="192">
        <f>W1369*H1369</f>
        <v>0</v>
      </c>
      <c r="Y1369" s="193" t="s">
        <v>1</v>
      </c>
      <c r="Z1369" s="33"/>
      <c r="AA1369" s="33"/>
      <c r="AB1369" s="33"/>
      <c r="AC1369" s="33"/>
      <c r="AD1369" s="33"/>
      <c r="AE1369" s="33"/>
      <c r="AR1369" s="194" t="s">
        <v>152</v>
      </c>
      <c r="AT1369" s="194" t="s">
        <v>140</v>
      </c>
      <c r="AU1369" s="194" t="s">
        <v>79</v>
      </c>
      <c r="AY1369" s="14" t="s">
        <v>146</v>
      </c>
      <c r="BE1369" s="114">
        <f>IF(O1369="základní",K1369,0)</f>
        <v>0</v>
      </c>
      <c r="BF1369" s="114">
        <f>IF(O1369="snížená",K1369,0)</f>
        <v>0</v>
      </c>
      <c r="BG1369" s="114">
        <f>IF(O1369="zákl. přenesená",K1369,0)</f>
        <v>0</v>
      </c>
      <c r="BH1369" s="114">
        <f>IF(O1369="sníž. přenesená",K1369,0)</f>
        <v>0</v>
      </c>
      <c r="BI1369" s="114">
        <f>IF(O1369="nulová",K1369,0)</f>
        <v>0</v>
      </c>
      <c r="BJ1369" s="14" t="s">
        <v>87</v>
      </c>
      <c r="BK1369" s="114">
        <f>ROUND(P1369*H1369,2)</f>
        <v>0</v>
      </c>
      <c r="BL1369" s="14" t="s">
        <v>152</v>
      </c>
      <c r="BM1369" s="194" t="s">
        <v>2620</v>
      </c>
    </row>
    <row r="1370" spans="1:65" s="2" customFormat="1" ht="11.25">
      <c r="A1370" s="33"/>
      <c r="B1370" s="34"/>
      <c r="C1370" s="35"/>
      <c r="D1370" s="195" t="s">
        <v>149</v>
      </c>
      <c r="E1370" s="35"/>
      <c r="F1370" s="196" t="s">
        <v>2619</v>
      </c>
      <c r="G1370" s="35"/>
      <c r="H1370" s="35"/>
      <c r="I1370" s="166"/>
      <c r="J1370" s="166"/>
      <c r="K1370" s="35"/>
      <c r="L1370" s="35"/>
      <c r="M1370" s="36"/>
      <c r="N1370" s="197"/>
      <c r="O1370" s="198"/>
      <c r="P1370" s="70"/>
      <c r="Q1370" s="70"/>
      <c r="R1370" s="70"/>
      <c r="S1370" s="70"/>
      <c r="T1370" s="70"/>
      <c r="U1370" s="70"/>
      <c r="V1370" s="70"/>
      <c r="W1370" s="70"/>
      <c r="X1370" s="70"/>
      <c r="Y1370" s="71"/>
      <c r="Z1370" s="33"/>
      <c r="AA1370" s="33"/>
      <c r="AB1370" s="33"/>
      <c r="AC1370" s="33"/>
      <c r="AD1370" s="33"/>
      <c r="AE1370" s="33"/>
      <c r="AT1370" s="14" t="s">
        <v>149</v>
      </c>
      <c r="AU1370" s="14" t="s">
        <v>79</v>
      </c>
    </row>
    <row r="1371" spans="1:65" s="2" customFormat="1" ht="24.2" customHeight="1">
      <c r="A1371" s="33"/>
      <c r="B1371" s="34"/>
      <c r="C1371" s="180" t="s">
        <v>2621</v>
      </c>
      <c r="D1371" s="180" t="s">
        <v>140</v>
      </c>
      <c r="E1371" s="181" t="s">
        <v>2622</v>
      </c>
      <c r="F1371" s="182" t="s">
        <v>2623</v>
      </c>
      <c r="G1371" s="183" t="s">
        <v>143</v>
      </c>
      <c r="H1371" s="184">
        <v>1</v>
      </c>
      <c r="I1371" s="185"/>
      <c r="J1371" s="186"/>
      <c r="K1371" s="187">
        <f>ROUND(P1371*H1371,2)</f>
        <v>0</v>
      </c>
      <c r="L1371" s="182" t="s">
        <v>144</v>
      </c>
      <c r="M1371" s="188"/>
      <c r="N1371" s="189" t="s">
        <v>1</v>
      </c>
      <c r="O1371" s="190" t="s">
        <v>42</v>
      </c>
      <c r="P1371" s="191">
        <f>I1371+J1371</f>
        <v>0</v>
      </c>
      <c r="Q1371" s="191">
        <f>ROUND(I1371*H1371,2)</f>
        <v>0</v>
      </c>
      <c r="R1371" s="191">
        <f>ROUND(J1371*H1371,2)</f>
        <v>0</v>
      </c>
      <c r="S1371" s="70"/>
      <c r="T1371" s="192">
        <f>S1371*H1371</f>
        <v>0</v>
      </c>
      <c r="U1371" s="192">
        <v>0</v>
      </c>
      <c r="V1371" s="192">
        <f>U1371*H1371</f>
        <v>0</v>
      </c>
      <c r="W1371" s="192">
        <v>0</v>
      </c>
      <c r="X1371" s="192">
        <f>W1371*H1371</f>
        <v>0</v>
      </c>
      <c r="Y1371" s="193" t="s">
        <v>1</v>
      </c>
      <c r="Z1371" s="33"/>
      <c r="AA1371" s="33"/>
      <c r="AB1371" s="33"/>
      <c r="AC1371" s="33"/>
      <c r="AD1371" s="33"/>
      <c r="AE1371" s="33"/>
      <c r="AR1371" s="194" t="s">
        <v>152</v>
      </c>
      <c r="AT1371" s="194" t="s">
        <v>140</v>
      </c>
      <c r="AU1371" s="194" t="s">
        <v>79</v>
      </c>
      <c r="AY1371" s="14" t="s">
        <v>146</v>
      </c>
      <c r="BE1371" s="114">
        <f>IF(O1371="základní",K1371,0)</f>
        <v>0</v>
      </c>
      <c r="BF1371" s="114">
        <f>IF(O1371="snížená",K1371,0)</f>
        <v>0</v>
      </c>
      <c r="BG1371" s="114">
        <f>IF(O1371="zákl. přenesená",K1371,0)</f>
        <v>0</v>
      </c>
      <c r="BH1371" s="114">
        <f>IF(O1371="sníž. přenesená",K1371,0)</f>
        <v>0</v>
      </c>
      <c r="BI1371" s="114">
        <f>IF(O1371="nulová",K1371,0)</f>
        <v>0</v>
      </c>
      <c r="BJ1371" s="14" t="s">
        <v>87</v>
      </c>
      <c r="BK1371" s="114">
        <f>ROUND(P1371*H1371,2)</f>
        <v>0</v>
      </c>
      <c r="BL1371" s="14" t="s">
        <v>152</v>
      </c>
      <c r="BM1371" s="194" t="s">
        <v>2624</v>
      </c>
    </row>
    <row r="1372" spans="1:65" s="2" customFormat="1" ht="11.25">
      <c r="A1372" s="33"/>
      <c r="B1372" s="34"/>
      <c r="C1372" s="35"/>
      <c r="D1372" s="195" t="s">
        <v>149</v>
      </c>
      <c r="E1372" s="35"/>
      <c r="F1372" s="196" t="s">
        <v>2623</v>
      </c>
      <c r="G1372" s="35"/>
      <c r="H1372" s="35"/>
      <c r="I1372" s="166"/>
      <c r="J1372" s="166"/>
      <c r="K1372" s="35"/>
      <c r="L1372" s="35"/>
      <c r="M1372" s="36"/>
      <c r="N1372" s="197"/>
      <c r="O1372" s="198"/>
      <c r="P1372" s="70"/>
      <c r="Q1372" s="70"/>
      <c r="R1372" s="70"/>
      <c r="S1372" s="70"/>
      <c r="T1372" s="70"/>
      <c r="U1372" s="70"/>
      <c r="V1372" s="70"/>
      <c r="W1372" s="70"/>
      <c r="X1372" s="70"/>
      <c r="Y1372" s="71"/>
      <c r="Z1372" s="33"/>
      <c r="AA1372" s="33"/>
      <c r="AB1372" s="33"/>
      <c r="AC1372" s="33"/>
      <c r="AD1372" s="33"/>
      <c r="AE1372" s="33"/>
      <c r="AT1372" s="14" t="s">
        <v>149</v>
      </c>
      <c r="AU1372" s="14" t="s">
        <v>79</v>
      </c>
    </row>
    <row r="1373" spans="1:65" s="2" customFormat="1" ht="24.2" customHeight="1">
      <c r="A1373" s="33"/>
      <c r="B1373" s="34"/>
      <c r="C1373" s="180" t="s">
        <v>2625</v>
      </c>
      <c r="D1373" s="180" t="s">
        <v>140</v>
      </c>
      <c r="E1373" s="181" t="s">
        <v>2626</v>
      </c>
      <c r="F1373" s="182" t="s">
        <v>2627</v>
      </c>
      <c r="G1373" s="183" t="s">
        <v>143</v>
      </c>
      <c r="H1373" s="184">
        <v>1</v>
      </c>
      <c r="I1373" s="185"/>
      <c r="J1373" s="186"/>
      <c r="K1373" s="187">
        <f>ROUND(P1373*H1373,2)</f>
        <v>0</v>
      </c>
      <c r="L1373" s="182" t="s">
        <v>144</v>
      </c>
      <c r="M1373" s="188"/>
      <c r="N1373" s="189" t="s">
        <v>1</v>
      </c>
      <c r="O1373" s="190" t="s">
        <v>42</v>
      </c>
      <c r="P1373" s="191">
        <f>I1373+J1373</f>
        <v>0</v>
      </c>
      <c r="Q1373" s="191">
        <f>ROUND(I1373*H1373,2)</f>
        <v>0</v>
      </c>
      <c r="R1373" s="191">
        <f>ROUND(J1373*H1373,2)</f>
        <v>0</v>
      </c>
      <c r="S1373" s="70"/>
      <c r="T1373" s="192">
        <f>S1373*H1373</f>
        <v>0</v>
      </c>
      <c r="U1373" s="192">
        <v>0</v>
      </c>
      <c r="V1373" s="192">
        <f>U1373*H1373</f>
        <v>0</v>
      </c>
      <c r="W1373" s="192">
        <v>0</v>
      </c>
      <c r="X1373" s="192">
        <f>W1373*H1373</f>
        <v>0</v>
      </c>
      <c r="Y1373" s="193" t="s">
        <v>1</v>
      </c>
      <c r="Z1373" s="33"/>
      <c r="AA1373" s="33"/>
      <c r="AB1373" s="33"/>
      <c r="AC1373" s="33"/>
      <c r="AD1373" s="33"/>
      <c r="AE1373" s="33"/>
      <c r="AR1373" s="194" t="s">
        <v>152</v>
      </c>
      <c r="AT1373" s="194" t="s">
        <v>140</v>
      </c>
      <c r="AU1373" s="194" t="s">
        <v>79</v>
      </c>
      <c r="AY1373" s="14" t="s">
        <v>146</v>
      </c>
      <c r="BE1373" s="114">
        <f>IF(O1373="základní",K1373,0)</f>
        <v>0</v>
      </c>
      <c r="BF1373" s="114">
        <f>IF(O1373="snížená",K1373,0)</f>
        <v>0</v>
      </c>
      <c r="BG1373" s="114">
        <f>IF(O1373="zákl. přenesená",K1373,0)</f>
        <v>0</v>
      </c>
      <c r="BH1373" s="114">
        <f>IF(O1373="sníž. přenesená",K1373,0)</f>
        <v>0</v>
      </c>
      <c r="BI1373" s="114">
        <f>IF(O1373="nulová",K1373,0)</f>
        <v>0</v>
      </c>
      <c r="BJ1373" s="14" t="s">
        <v>87</v>
      </c>
      <c r="BK1373" s="114">
        <f>ROUND(P1373*H1373,2)</f>
        <v>0</v>
      </c>
      <c r="BL1373" s="14" t="s">
        <v>152</v>
      </c>
      <c r="BM1373" s="194" t="s">
        <v>2628</v>
      </c>
    </row>
    <row r="1374" spans="1:65" s="2" customFormat="1" ht="11.25">
      <c r="A1374" s="33"/>
      <c r="B1374" s="34"/>
      <c r="C1374" s="35"/>
      <c r="D1374" s="195" t="s">
        <v>149</v>
      </c>
      <c r="E1374" s="35"/>
      <c r="F1374" s="196" t="s">
        <v>2627</v>
      </c>
      <c r="G1374" s="35"/>
      <c r="H1374" s="35"/>
      <c r="I1374" s="166"/>
      <c r="J1374" s="166"/>
      <c r="K1374" s="35"/>
      <c r="L1374" s="35"/>
      <c r="M1374" s="36"/>
      <c r="N1374" s="197"/>
      <c r="O1374" s="198"/>
      <c r="P1374" s="70"/>
      <c r="Q1374" s="70"/>
      <c r="R1374" s="70"/>
      <c r="S1374" s="70"/>
      <c r="T1374" s="70"/>
      <c r="U1374" s="70"/>
      <c r="V1374" s="70"/>
      <c r="W1374" s="70"/>
      <c r="X1374" s="70"/>
      <c r="Y1374" s="71"/>
      <c r="Z1374" s="33"/>
      <c r="AA1374" s="33"/>
      <c r="AB1374" s="33"/>
      <c r="AC1374" s="33"/>
      <c r="AD1374" s="33"/>
      <c r="AE1374" s="33"/>
      <c r="AT1374" s="14" t="s">
        <v>149</v>
      </c>
      <c r="AU1374" s="14" t="s">
        <v>79</v>
      </c>
    </row>
    <row r="1375" spans="1:65" s="2" customFormat="1" ht="24.2" customHeight="1">
      <c r="A1375" s="33"/>
      <c r="B1375" s="34"/>
      <c r="C1375" s="180" t="s">
        <v>2629</v>
      </c>
      <c r="D1375" s="180" t="s">
        <v>140</v>
      </c>
      <c r="E1375" s="181" t="s">
        <v>2630</v>
      </c>
      <c r="F1375" s="182" t="s">
        <v>2631</v>
      </c>
      <c r="G1375" s="183" t="s">
        <v>143</v>
      </c>
      <c r="H1375" s="184">
        <v>1</v>
      </c>
      <c r="I1375" s="185"/>
      <c r="J1375" s="186"/>
      <c r="K1375" s="187">
        <f>ROUND(P1375*H1375,2)</f>
        <v>0</v>
      </c>
      <c r="L1375" s="182" t="s">
        <v>144</v>
      </c>
      <c r="M1375" s="188"/>
      <c r="N1375" s="189" t="s">
        <v>1</v>
      </c>
      <c r="O1375" s="190" t="s">
        <v>42</v>
      </c>
      <c r="P1375" s="191">
        <f>I1375+J1375</f>
        <v>0</v>
      </c>
      <c r="Q1375" s="191">
        <f>ROUND(I1375*H1375,2)</f>
        <v>0</v>
      </c>
      <c r="R1375" s="191">
        <f>ROUND(J1375*H1375,2)</f>
        <v>0</v>
      </c>
      <c r="S1375" s="70"/>
      <c r="T1375" s="192">
        <f>S1375*H1375</f>
        <v>0</v>
      </c>
      <c r="U1375" s="192">
        <v>0</v>
      </c>
      <c r="V1375" s="192">
        <f>U1375*H1375</f>
        <v>0</v>
      </c>
      <c r="W1375" s="192">
        <v>0</v>
      </c>
      <c r="X1375" s="192">
        <f>W1375*H1375</f>
        <v>0</v>
      </c>
      <c r="Y1375" s="193" t="s">
        <v>1</v>
      </c>
      <c r="Z1375" s="33"/>
      <c r="AA1375" s="33"/>
      <c r="AB1375" s="33"/>
      <c r="AC1375" s="33"/>
      <c r="AD1375" s="33"/>
      <c r="AE1375" s="33"/>
      <c r="AR1375" s="194" t="s">
        <v>152</v>
      </c>
      <c r="AT1375" s="194" t="s">
        <v>140</v>
      </c>
      <c r="AU1375" s="194" t="s">
        <v>79</v>
      </c>
      <c r="AY1375" s="14" t="s">
        <v>146</v>
      </c>
      <c r="BE1375" s="114">
        <f>IF(O1375="základní",K1375,0)</f>
        <v>0</v>
      </c>
      <c r="BF1375" s="114">
        <f>IF(O1375="snížená",K1375,0)</f>
        <v>0</v>
      </c>
      <c r="BG1375" s="114">
        <f>IF(O1375="zákl. přenesená",K1375,0)</f>
        <v>0</v>
      </c>
      <c r="BH1375" s="114">
        <f>IF(O1375="sníž. přenesená",K1375,0)</f>
        <v>0</v>
      </c>
      <c r="BI1375" s="114">
        <f>IF(O1375="nulová",K1375,0)</f>
        <v>0</v>
      </c>
      <c r="BJ1375" s="14" t="s">
        <v>87</v>
      </c>
      <c r="BK1375" s="114">
        <f>ROUND(P1375*H1375,2)</f>
        <v>0</v>
      </c>
      <c r="BL1375" s="14" t="s">
        <v>152</v>
      </c>
      <c r="BM1375" s="194" t="s">
        <v>2632</v>
      </c>
    </row>
    <row r="1376" spans="1:65" s="2" customFormat="1" ht="11.25">
      <c r="A1376" s="33"/>
      <c r="B1376" s="34"/>
      <c r="C1376" s="35"/>
      <c r="D1376" s="195" t="s">
        <v>149</v>
      </c>
      <c r="E1376" s="35"/>
      <c r="F1376" s="196" t="s">
        <v>2631</v>
      </c>
      <c r="G1376" s="35"/>
      <c r="H1376" s="35"/>
      <c r="I1376" s="166"/>
      <c r="J1376" s="166"/>
      <c r="K1376" s="35"/>
      <c r="L1376" s="35"/>
      <c r="M1376" s="36"/>
      <c r="N1376" s="197"/>
      <c r="O1376" s="198"/>
      <c r="P1376" s="70"/>
      <c r="Q1376" s="70"/>
      <c r="R1376" s="70"/>
      <c r="S1376" s="70"/>
      <c r="T1376" s="70"/>
      <c r="U1376" s="70"/>
      <c r="V1376" s="70"/>
      <c r="W1376" s="70"/>
      <c r="X1376" s="70"/>
      <c r="Y1376" s="71"/>
      <c r="Z1376" s="33"/>
      <c r="AA1376" s="33"/>
      <c r="AB1376" s="33"/>
      <c r="AC1376" s="33"/>
      <c r="AD1376" s="33"/>
      <c r="AE1376" s="33"/>
      <c r="AT1376" s="14" t="s">
        <v>149</v>
      </c>
      <c r="AU1376" s="14" t="s">
        <v>79</v>
      </c>
    </row>
    <row r="1377" spans="1:65" s="2" customFormat="1" ht="24.2" customHeight="1">
      <c r="A1377" s="33"/>
      <c r="B1377" s="34"/>
      <c r="C1377" s="180" t="s">
        <v>2633</v>
      </c>
      <c r="D1377" s="180" t="s">
        <v>140</v>
      </c>
      <c r="E1377" s="181" t="s">
        <v>2634</v>
      </c>
      <c r="F1377" s="182" t="s">
        <v>2635</v>
      </c>
      <c r="G1377" s="183" t="s">
        <v>143</v>
      </c>
      <c r="H1377" s="184">
        <v>1</v>
      </c>
      <c r="I1377" s="185"/>
      <c r="J1377" s="186"/>
      <c r="K1377" s="187">
        <f>ROUND(P1377*H1377,2)</f>
        <v>0</v>
      </c>
      <c r="L1377" s="182" t="s">
        <v>144</v>
      </c>
      <c r="M1377" s="188"/>
      <c r="N1377" s="189" t="s">
        <v>1</v>
      </c>
      <c r="O1377" s="190" t="s">
        <v>42</v>
      </c>
      <c r="P1377" s="191">
        <f>I1377+J1377</f>
        <v>0</v>
      </c>
      <c r="Q1377" s="191">
        <f>ROUND(I1377*H1377,2)</f>
        <v>0</v>
      </c>
      <c r="R1377" s="191">
        <f>ROUND(J1377*H1377,2)</f>
        <v>0</v>
      </c>
      <c r="S1377" s="70"/>
      <c r="T1377" s="192">
        <f>S1377*H1377</f>
        <v>0</v>
      </c>
      <c r="U1377" s="192">
        <v>0</v>
      </c>
      <c r="V1377" s="192">
        <f>U1377*H1377</f>
        <v>0</v>
      </c>
      <c r="W1377" s="192">
        <v>0</v>
      </c>
      <c r="X1377" s="192">
        <f>W1377*H1377</f>
        <v>0</v>
      </c>
      <c r="Y1377" s="193" t="s">
        <v>1</v>
      </c>
      <c r="Z1377" s="33"/>
      <c r="AA1377" s="33"/>
      <c r="AB1377" s="33"/>
      <c r="AC1377" s="33"/>
      <c r="AD1377" s="33"/>
      <c r="AE1377" s="33"/>
      <c r="AR1377" s="194" t="s">
        <v>152</v>
      </c>
      <c r="AT1377" s="194" t="s">
        <v>140</v>
      </c>
      <c r="AU1377" s="194" t="s">
        <v>79</v>
      </c>
      <c r="AY1377" s="14" t="s">
        <v>146</v>
      </c>
      <c r="BE1377" s="114">
        <f>IF(O1377="základní",K1377,0)</f>
        <v>0</v>
      </c>
      <c r="BF1377" s="114">
        <f>IF(O1377="snížená",K1377,0)</f>
        <v>0</v>
      </c>
      <c r="BG1377" s="114">
        <f>IF(O1377="zákl. přenesená",K1377,0)</f>
        <v>0</v>
      </c>
      <c r="BH1377" s="114">
        <f>IF(O1377="sníž. přenesená",K1377,0)</f>
        <v>0</v>
      </c>
      <c r="BI1377" s="114">
        <f>IF(O1377="nulová",K1377,0)</f>
        <v>0</v>
      </c>
      <c r="BJ1377" s="14" t="s">
        <v>87</v>
      </c>
      <c r="BK1377" s="114">
        <f>ROUND(P1377*H1377,2)</f>
        <v>0</v>
      </c>
      <c r="BL1377" s="14" t="s">
        <v>152</v>
      </c>
      <c r="BM1377" s="194" t="s">
        <v>2636</v>
      </c>
    </row>
    <row r="1378" spans="1:65" s="2" customFormat="1" ht="11.25">
      <c r="A1378" s="33"/>
      <c r="B1378" s="34"/>
      <c r="C1378" s="35"/>
      <c r="D1378" s="195" t="s">
        <v>149</v>
      </c>
      <c r="E1378" s="35"/>
      <c r="F1378" s="196" t="s">
        <v>2635</v>
      </c>
      <c r="G1378" s="35"/>
      <c r="H1378" s="35"/>
      <c r="I1378" s="166"/>
      <c r="J1378" s="166"/>
      <c r="K1378" s="35"/>
      <c r="L1378" s="35"/>
      <c r="M1378" s="36"/>
      <c r="N1378" s="197"/>
      <c r="O1378" s="198"/>
      <c r="P1378" s="70"/>
      <c r="Q1378" s="70"/>
      <c r="R1378" s="70"/>
      <c r="S1378" s="70"/>
      <c r="T1378" s="70"/>
      <c r="U1378" s="70"/>
      <c r="V1378" s="70"/>
      <c r="W1378" s="70"/>
      <c r="X1378" s="70"/>
      <c r="Y1378" s="71"/>
      <c r="Z1378" s="33"/>
      <c r="AA1378" s="33"/>
      <c r="AB1378" s="33"/>
      <c r="AC1378" s="33"/>
      <c r="AD1378" s="33"/>
      <c r="AE1378" s="33"/>
      <c r="AT1378" s="14" t="s">
        <v>149</v>
      </c>
      <c r="AU1378" s="14" t="s">
        <v>79</v>
      </c>
    </row>
    <row r="1379" spans="1:65" s="2" customFormat="1" ht="24.2" customHeight="1">
      <c r="A1379" s="33"/>
      <c r="B1379" s="34"/>
      <c r="C1379" s="180" t="s">
        <v>2637</v>
      </c>
      <c r="D1379" s="180" t="s">
        <v>140</v>
      </c>
      <c r="E1379" s="181" t="s">
        <v>2638</v>
      </c>
      <c r="F1379" s="182" t="s">
        <v>2639</v>
      </c>
      <c r="G1379" s="183" t="s">
        <v>143</v>
      </c>
      <c r="H1379" s="184">
        <v>1</v>
      </c>
      <c r="I1379" s="185"/>
      <c r="J1379" s="186"/>
      <c r="K1379" s="187">
        <f>ROUND(P1379*H1379,2)</f>
        <v>0</v>
      </c>
      <c r="L1379" s="182" t="s">
        <v>144</v>
      </c>
      <c r="M1379" s="188"/>
      <c r="N1379" s="189" t="s">
        <v>1</v>
      </c>
      <c r="O1379" s="190" t="s">
        <v>42</v>
      </c>
      <c r="P1379" s="191">
        <f>I1379+J1379</f>
        <v>0</v>
      </c>
      <c r="Q1379" s="191">
        <f>ROUND(I1379*H1379,2)</f>
        <v>0</v>
      </c>
      <c r="R1379" s="191">
        <f>ROUND(J1379*H1379,2)</f>
        <v>0</v>
      </c>
      <c r="S1379" s="70"/>
      <c r="T1379" s="192">
        <f>S1379*H1379</f>
        <v>0</v>
      </c>
      <c r="U1379" s="192">
        <v>0</v>
      </c>
      <c r="V1379" s="192">
        <f>U1379*H1379</f>
        <v>0</v>
      </c>
      <c r="W1379" s="192">
        <v>0</v>
      </c>
      <c r="X1379" s="192">
        <f>W1379*H1379</f>
        <v>0</v>
      </c>
      <c r="Y1379" s="193" t="s">
        <v>1</v>
      </c>
      <c r="Z1379" s="33"/>
      <c r="AA1379" s="33"/>
      <c r="AB1379" s="33"/>
      <c r="AC1379" s="33"/>
      <c r="AD1379" s="33"/>
      <c r="AE1379" s="33"/>
      <c r="AR1379" s="194" t="s">
        <v>152</v>
      </c>
      <c r="AT1379" s="194" t="s">
        <v>140</v>
      </c>
      <c r="AU1379" s="194" t="s">
        <v>79</v>
      </c>
      <c r="AY1379" s="14" t="s">
        <v>146</v>
      </c>
      <c r="BE1379" s="114">
        <f>IF(O1379="základní",K1379,0)</f>
        <v>0</v>
      </c>
      <c r="BF1379" s="114">
        <f>IF(O1379="snížená",K1379,0)</f>
        <v>0</v>
      </c>
      <c r="BG1379" s="114">
        <f>IF(O1379="zákl. přenesená",K1379,0)</f>
        <v>0</v>
      </c>
      <c r="BH1379" s="114">
        <f>IF(O1379="sníž. přenesená",K1379,0)</f>
        <v>0</v>
      </c>
      <c r="BI1379" s="114">
        <f>IF(O1379="nulová",K1379,0)</f>
        <v>0</v>
      </c>
      <c r="BJ1379" s="14" t="s">
        <v>87</v>
      </c>
      <c r="BK1379" s="114">
        <f>ROUND(P1379*H1379,2)</f>
        <v>0</v>
      </c>
      <c r="BL1379" s="14" t="s">
        <v>152</v>
      </c>
      <c r="BM1379" s="194" t="s">
        <v>2640</v>
      </c>
    </row>
    <row r="1380" spans="1:65" s="2" customFormat="1" ht="11.25">
      <c r="A1380" s="33"/>
      <c r="B1380" s="34"/>
      <c r="C1380" s="35"/>
      <c r="D1380" s="195" t="s">
        <v>149</v>
      </c>
      <c r="E1380" s="35"/>
      <c r="F1380" s="196" t="s">
        <v>2639</v>
      </c>
      <c r="G1380" s="35"/>
      <c r="H1380" s="35"/>
      <c r="I1380" s="166"/>
      <c r="J1380" s="166"/>
      <c r="K1380" s="35"/>
      <c r="L1380" s="35"/>
      <c r="M1380" s="36"/>
      <c r="N1380" s="197"/>
      <c r="O1380" s="198"/>
      <c r="P1380" s="70"/>
      <c r="Q1380" s="70"/>
      <c r="R1380" s="70"/>
      <c r="S1380" s="70"/>
      <c r="T1380" s="70"/>
      <c r="U1380" s="70"/>
      <c r="V1380" s="70"/>
      <c r="W1380" s="70"/>
      <c r="X1380" s="70"/>
      <c r="Y1380" s="71"/>
      <c r="Z1380" s="33"/>
      <c r="AA1380" s="33"/>
      <c r="AB1380" s="33"/>
      <c r="AC1380" s="33"/>
      <c r="AD1380" s="33"/>
      <c r="AE1380" s="33"/>
      <c r="AT1380" s="14" t="s">
        <v>149</v>
      </c>
      <c r="AU1380" s="14" t="s">
        <v>79</v>
      </c>
    </row>
    <row r="1381" spans="1:65" s="2" customFormat="1" ht="24.2" customHeight="1">
      <c r="A1381" s="33"/>
      <c r="B1381" s="34"/>
      <c r="C1381" s="180" t="s">
        <v>2641</v>
      </c>
      <c r="D1381" s="180" t="s">
        <v>140</v>
      </c>
      <c r="E1381" s="181" t="s">
        <v>2642</v>
      </c>
      <c r="F1381" s="182" t="s">
        <v>2643</v>
      </c>
      <c r="G1381" s="183" t="s">
        <v>143</v>
      </c>
      <c r="H1381" s="184">
        <v>1</v>
      </c>
      <c r="I1381" s="185"/>
      <c r="J1381" s="186"/>
      <c r="K1381" s="187">
        <f>ROUND(P1381*H1381,2)</f>
        <v>0</v>
      </c>
      <c r="L1381" s="182" t="s">
        <v>144</v>
      </c>
      <c r="M1381" s="188"/>
      <c r="N1381" s="189" t="s">
        <v>1</v>
      </c>
      <c r="O1381" s="190" t="s">
        <v>42</v>
      </c>
      <c r="P1381" s="191">
        <f>I1381+J1381</f>
        <v>0</v>
      </c>
      <c r="Q1381" s="191">
        <f>ROUND(I1381*H1381,2)</f>
        <v>0</v>
      </c>
      <c r="R1381" s="191">
        <f>ROUND(J1381*H1381,2)</f>
        <v>0</v>
      </c>
      <c r="S1381" s="70"/>
      <c r="T1381" s="192">
        <f>S1381*H1381</f>
        <v>0</v>
      </c>
      <c r="U1381" s="192">
        <v>0</v>
      </c>
      <c r="V1381" s="192">
        <f>U1381*H1381</f>
        <v>0</v>
      </c>
      <c r="W1381" s="192">
        <v>0</v>
      </c>
      <c r="X1381" s="192">
        <f>W1381*H1381</f>
        <v>0</v>
      </c>
      <c r="Y1381" s="193" t="s">
        <v>1</v>
      </c>
      <c r="Z1381" s="33"/>
      <c r="AA1381" s="33"/>
      <c r="AB1381" s="33"/>
      <c r="AC1381" s="33"/>
      <c r="AD1381" s="33"/>
      <c r="AE1381" s="33"/>
      <c r="AR1381" s="194" t="s">
        <v>152</v>
      </c>
      <c r="AT1381" s="194" t="s">
        <v>140</v>
      </c>
      <c r="AU1381" s="194" t="s">
        <v>79</v>
      </c>
      <c r="AY1381" s="14" t="s">
        <v>146</v>
      </c>
      <c r="BE1381" s="114">
        <f>IF(O1381="základní",K1381,0)</f>
        <v>0</v>
      </c>
      <c r="BF1381" s="114">
        <f>IF(O1381="snížená",K1381,0)</f>
        <v>0</v>
      </c>
      <c r="BG1381" s="114">
        <f>IF(O1381="zákl. přenesená",K1381,0)</f>
        <v>0</v>
      </c>
      <c r="BH1381" s="114">
        <f>IF(O1381="sníž. přenesená",K1381,0)</f>
        <v>0</v>
      </c>
      <c r="BI1381" s="114">
        <f>IF(O1381="nulová",K1381,0)</f>
        <v>0</v>
      </c>
      <c r="BJ1381" s="14" t="s">
        <v>87</v>
      </c>
      <c r="BK1381" s="114">
        <f>ROUND(P1381*H1381,2)</f>
        <v>0</v>
      </c>
      <c r="BL1381" s="14" t="s">
        <v>152</v>
      </c>
      <c r="BM1381" s="194" t="s">
        <v>2644</v>
      </c>
    </row>
    <row r="1382" spans="1:65" s="2" customFormat="1" ht="11.25">
      <c r="A1382" s="33"/>
      <c r="B1382" s="34"/>
      <c r="C1382" s="35"/>
      <c r="D1382" s="195" t="s">
        <v>149</v>
      </c>
      <c r="E1382" s="35"/>
      <c r="F1382" s="196" t="s">
        <v>2643</v>
      </c>
      <c r="G1382" s="35"/>
      <c r="H1382" s="35"/>
      <c r="I1382" s="166"/>
      <c r="J1382" s="166"/>
      <c r="K1382" s="35"/>
      <c r="L1382" s="35"/>
      <c r="M1382" s="36"/>
      <c r="N1382" s="197"/>
      <c r="O1382" s="198"/>
      <c r="P1382" s="70"/>
      <c r="Q1382" s="70"/>
      <c r="R1382" s="70"/>
      <c r="S1382" s="70"/>
      <c r="T1382" s="70"/>
      <c r="U1382" s="70"/>
      <c r="V1382" s="70"/>
      <c r="W1382" s="70"/>
      <c r="X1382" s="70"/>
      <c r="Y1382" s="71"/>
      <c r="Z1382" s="33"/>
      <c r="AA1382" s="33"/>
      <c r="AB1382" s="33"/>
      <c r="AC1382" s="33"/>
      <c r="AD1382" s="33"/>
      <c r="AE1382" s="33"/>
      <c r="AT1382" s="14" t="s">
        <v>149</v>
      </c>
      <c r="AU1382" s="14" t="s">
        <v>79</v>
      </c>
    </row>
    <row r="1383" spans="1:65" s="2" customFormat="1" ht="24.2" customHeight="1">
      <c r="A1383" s="33"/>
      <c r="B1383" s="34"/>
      <c r="C1383" s="180" t="s">
        <v>2645</v>
      </c>
      <c r="D1383" s="180" t="s">
        <v>140</v>
      </c>
      <c r="E1383" s="181" t="s">
        <v>2646</v>
      </c>
      <c r="F1383" s="182" t="s">
        <v>2647</v>
      </c>
      <c r="G1383" s="183" t="s">
        <v>143</v>
      </c>
      <c r="H1383" s="184">
        <v>1</v>
      </c>
      <c r="I1383" s="185"/>
      <c r="J1383" s="186"/>
      <c r="K1383" s="187">
        <f>ROUND(P1383*H1383,2)</f>
        <v>0</v>
      </c>
      <c r="L1383" s="182" t="s">
        <v>144</v>
      </c>
      <c r="M1383" s="188"/>
      <c r="N1383" s="189" t="s">
        <v>1</v>
      </c>
      <c r="O1383" s="190" t="s">
        <v>42</v>
      </c>
      <c r="P1383" s="191">
        <f>I1383+J1383</f>
        <v>0</v>
      </c>
      <c r="Q1383" s="191">
        <f>ROUND(I1383*H1383,2)</f>
        <v>0</v>
      </c>
      <c r="R1383" s="191">
        <f>ROUND(J1383*H1383,2)</f>
        <v>0</v>
      </c>
      <c r="S1383" s="70"/>
      <c r="T1383" s="192">
        <f>S1383*H1383</f>
        <v>0</v>
      </c>
      <c r="U1383" s="192">
        <v>0</v>
      </c>
      <c r="V1383" s="192">
        <f>U1383*H1383</f>
        <v>0</v>
      </c>
      <c r="W1383" s="192">
        <v>0</v>
      </c>
      <c r="X1383" s="192">
        <f>W1383*H1383</f>
        <v>0</v>
      </c>
      <c r="Y1383" s="193" t="s">
        <v>1</v>
      </c>
      <c r="Z1383" s="33"/>
      <c r="AA1383" s="33"/>
      <c r="AB1383" s="33"/>
      <c r="AC1383" s="33"/>
      <c r="AD1383" s="33"/>
      <c r="AE1383" s="33"/>
      <c r="AR1383" s="194" t="s">
        <v>152</v>
      </c>
      <c r="AT1383" s="194" t="s">
        <v>140</v>
      </c>
      <c r="AU1383" s="194" t="s">
        <v>79</v>
      </c>
      <c r="AY1383" s="14" t="s">
        <v>146</v>
      </c>
      <c r="BE1383" s="114">
        <f>IF(O1383="základní",K1383,0)</f>
        <v>0</v>
      </c>
      <c r="BF1383" s="114">
        <f>IF(O1383="snížená",K1383,0)</f>
        <v>0</v>
      </c>
      <c r="BG1383" s="114">
        <f>IF(O1383="zákl. přenesená",K1383,0)</f>
        <v>0</v>
      </c>
      <c r="BH1383" s="114">
        <f>IF(O1383="sníž. přenesená",K1383,0)</f>
        <v>0</v>
      </c>
      <c r="BI1383" s="114">
        <f>IF(O1383="nulová",K1383,0)</f>
        <v>0</v>
      </c>
      <c r="BJ1383" s="14" t="s">
        <v>87</v>
      </c>
      <c r="BK1383" s="114">
        <f>ROUND(P1383*H1383,2)</f>
        <v>0</v>
      </c>
      <c r="BL1383" s="14" t="s">
        <v>152</v>
      </c>
      <c r="BM1383" s="194" t="s">
        <v>2648</v>
      </c>
    </row>
    <row r="1384" spans="1:65" s="2" customFormat="1" ht="11.25">
      <c r="A1384" s="33"/>
      <c r="B1384" s="34"/>
      <c r="C1384" s="35"/>
      <c r="D1384" s="195" t="s">
        <v>149</v>
      </c>
      <c r="E1384" s="35"/>
      <c r="F1384" s="196" t="s">
        <v>2647</v>
      </c>
      <c r="G1384" s="35"/>
      <c r="H1384" s="35"/>
      <c r="I1384" s="166"/>
      <c r="J1384" s="166"/>
      <c r="K1384" s="35"/>
      <c r="L1384" s="35"/>
      <c r="M1384" s="36"/>
      <c r="N1384" s="197"/>
      <c r="O1384" s="198"/>
      <c r="P1384" s="70"/>
      <c r="Q1384" s="70"/>
      <c r="R1384" s="70"/>
      <c r="S1384" s="70"/>
      <c r="T1384" s="70"/>
      <c r="U1384" s="70"/>
      <c r="V1384" s="70"/>
      <c r="W1384" s="70"/>
      <c r="X1384" s="70"/>
      <c r="Y1384" s="71"/>
      <c r="Z1384" s="33"/>
      <c r="AA1384" s="33"/>
      <c r="AB1384" s="33"/>
      <c r="AC1384" s="33"/>
      <c r="AD1384" s="33"/>
      <c r="AE1384" s="33"/>
      <c r="AT1384" s="14" t="s">
        <v>149</v>
      </c>
      <c r="AU1384" s="14" t="s">
        <v>79</v>
      </c>
    </row>
    <row r="1385" spans="1:65" s="2" customFormat="1" ht="24.2" customHeight="1">
      <c r="A1385" s="33"/>
      <c r="B1385" s="34"/>
      <c r="C1385" s="180" t="s">
        <v>2649</v>
      </c>
      <c r="D1385" s="180" t="s">
        <v>140</v>
      </c>
      <c r="E1385" s="181" t="s">
        <v>2650</v>
      </c>
      <c r="F1385" s="182" t="s">
        <v>2651</v>
      </c>
      <c r="G1385" s="183" t="s">
        <v>143</v>
      </c>
      <c r="H1385" s="184">
        <v>1</v>
      </c>
      <c r="I1385" s="185"/>
      <c r="J1385" s="186"/>
      <c r="K1385" s="187">
        <f>ROUND(P1385*H1385,2)</f>
        <v>0</v>
      </c>
      <c r="L1385" s="182" t="s">
        <v>144</v>
      </c>
      <c r="M1385" s="188"/>
      <c r="N1385" s="189" t="s">
        <v>1</v>
      </c>
      <c r="O1385" s="190" t="s">
        <v>42</v>
      </c>
      <c r="P1385" s="191">
        <f>I1385+J1385</f>
        <v>0</v>
      </c>
      <c r="Q1385" s="191">
        <f>ROUND(I1385*H1385,2)</f>
        <v>0</v>
      </c>
      <c r="R1385" s="191">
        <f>ROUND(J1385*H1385,2)</f>
        <v>0</v>
      </c>
      <c r="S1385" s="70"/>
      <c r="T1385" s="192">
        <f>S1385*H1385</f>
        <v>0</v>
      </c>
      <c r="U1385" s="192">
        <v>0</v>
      </c>
      <c r="V1385" s="192">
        <f>U1385*H1385</f>
        <v>0</v>
      </c>
      <c r="W1385" s="192">
        <v>0</v>
      </c>
      <c r="X1385" s="192">
        <f>W1385*H1385</f>
        <v>0</v>
      </c>
      <c r="Y1385" s="193" t="s">
        <v>1</v>
      </c>
      <c r="Z1385" s="33"/>
      <c r="AA1385" s="33"/>
      <c r="AB1385" s="33"/>
      <c r="AC1385" s="33"/>
      <c r="AD1385" s="33"/>
      <c r="AE1385" s="33"/>
      <c r="AR1385" s="194" t="s">
        <v>152</v>
      </c>
      <c r="AT1385" s="194" t="s">
        <v>140</v>
      </c>
      <c r="AU1385" s="194" t="s">
        <v>79</v>
      </c>
      <c r="AY1385" s="14" t="s">
        <v>146</v>
      </c>
      <c r="BE1385" s="114">
        <f>IF(O1385="základní",K1385,0)</f>
        <v>0</v>
      </c>
      <c r="BF1385" s="114">
        <f>IF(O1385="snížená",K1385,0)</f>
        <v>0</v>
      </c>
      <c r="BG1385" s="114">
        <f>IF(O1385="zákl. přenesená",K1385,0)</f>
        <v>0</v>
      </c>
      <c r="BH1385" s="114">
        <f>IF(O1385="sníž. přenesená",K1385,0)</f>
        <v>0</v>
      </c>
      <c r="BI1385" s="114">
        <f>IF(O1385="nulová",K1385,0)</f>
        <v>0</v>
      </c>
      <c r="BJ1385" s="14" t="s">
        <v>87</v>
      </c>
      <c r="BK1385" s="114">
        <f>ROUND(P1385*H1385,2)</f>
        <v>0</v>
      </c>
      <c r="BL1385" s="14" t="s">
        <v>152</v>
      </c>
      <c r="BM1385" s="194" t="s">
        <v>2652</v>
      </c>
    </row>
    <row r="1386" spans="1:65" s="2" customFormat="1" ht="11.25">
      <c r="A1386" s="33"/>
      <c r="B1386" s="34"/>
      <c r="C1386" s="35"/>
      <c r="D1386" s="195" t="s">
        <v>149</v>
      </c>
      <c r="E1386" s="35"/>
      <c r="F1386" s="196" t="s">
        <v>2651</v>
      </c>
      <c r="G1386" s="35"/>
      <c r="H1386" s="35"/>
      <c r="I1386" s="166"/>
      <c r="J1386" s="166"/>
      <c r="K1386" s="35"/>
      <c r="L1386" s="35"/>
      <c r="M1386" s="36"/>
      <c r="N1386" s="197"/>
      <c r="O1386" s="198"/>
      <c r="P1386" s="70"/>
      <c r="Q1386" s="70"/>
      <c r="R1386" s="70"/>
      <c r="S1386" s="70"/>
      <c r="T1386" s="70"/>
      <c r="U1386" s="70"/>
      <c r="V1386" s="70"/>
      <c r="W1386" s="70"/>
      <c r="X1386" s="70"/>
      <c r="Y1386" s="71"/>
      <c r="Z1386" s="33"/>
      <c r="AA1386" s="33"/>
      <c r="AB1386" s="33"/>
      <c r="AC1386" s="33"/>
      <c r="AD1386" s="33"/>
      <c r="AE1386" s="33"/>
      <c r="AT1386" s="14" t="s">
        <v>149</v>
      </c>
      <c r="AU1386" s="14" t="s">
        <v>79</v>
      </c>
    </row>
    <row r="1387" spans="1:65" s="2" customFormat="1" ht="24.2" customHeight="1">
      <c r="A1387" s="33"/>
      <c r="B1387" s="34"/>
      <c r="C1387" s="180" t="s">
        <v>2653</v>
      </c>
      <c r="D1387" s="180" t="s">
        <v>140</v>
      </c>
      <c r="E1387" s="181" t="s">
        <v>2654</v>
      </c>
      <c r="F1387" s="182" t="s">
        <v>2655</v>
      </c>
      <c r="G1387" s="183" t="s">
        <v>143</v>
      </c>
      <c r="H1387" s="184">
        <v>1</v>
      </c>
      <c r="I1387" s="185"/>
      <c r="J1387" s="186"/>
      <c r="K1387" s="187">
        <f>ROUND(P1387*H1387,2)</f>
        <v>0</v>
      </c>
      <c r="L1387" s="182" t="s">
        <v>144</v>
      </c>
      <c r="M1387" s="188"/>
      <c r="N1387" s="189" t="s">
        <v>1</v>
      </c>
      <c r="O1387" s="190" t="s">
        <v>42</v>
      </c>
      <c r="P1387" s="191">
        <f>I1387+J1387</f>
        <v>0</v>
      </c>
      <c r="Q1387" s="191">
        <f>ROUND(I1387*H1387,2)</f>
        <v>0</v>
      </c>
      <c r="R1387" s="191">
        <f>ROUND(J1387*H1387,2)</f>
        <v>0</v>
      </c>
      <c r="S1387" s="70"/>
      <c r="T1387" s="192">
        <f>S1387*H1387</f>
        <v>0</v>
      </c>
      <c r="U1387" s="192">
        <v>0</v>
      </c>
      <c r="V1387" s="192">
        <f>U1387*H1387</f>
        <v>0</v>
      </c>
      <c r="W1387" s="192">
        <v>0</v>
      </c>
      <c r="X1387" s="192">
        <f>W1387*H1387</f>
        <v>0</v>
      </c>
      <c r="Y1387" s="193" t="s">
        <v>1</v>
      </c>
      <c r="Z1387" s="33"/>
      <c r="AA1387" s="33"/>
      <c r="AB1387" s="33"/>
      <c r="AC1387" s="33"/>
      <c r="AD1387" s="33"/>
      <c r="AE1387" s="33"/>
      <c r="AR1387" s="194" t="s">
        <v>152</v>
      </c>
      <c r="AT1387" s="194" t="s">
        <v>140</v>
      </c>
      <c r="AU1387" s="194" t="s">
        <v>79</v>
      </c>
      <c r="AY1387" s="14" t="s">
        <v>146</v>
      </c>
      <c r="BE1387" s="114">
        <f>IF(O1387="základní",K1387,0)</f>
        <v>0</v>
      </c>
      <c r="BF1387" s="114">
        <f>IF(O1387="snížená",K1387,0)</f>
        <v>0</v>
      </c>
      <c r="BG1387" s="114">
        <f>IF(O1387="zákl. přenesená",K1387,0)</f>
        <v>0</v>
      </c>
      <c r="BH1387" s="114">
        <f>IF(O1387="sníž. přenesená",K1387,0)</f>
        <v>0</v>
      </c>
      <c r="BI1387" s="114">
        <f>IF(O1387="nulová",K1387,0)</f>
        <v>0</v>
      </c>
      <c r="BJ1387" s="14" t="s">
        <v>87</v>
      </c>
      <c r="BK1387" s="114">
        <f>ROUND(P1387*H1387,2)</f>
        <v>0</v>
      </c>
      <c r="BL1387" s="14" t="s">
        <v>152</v>
      </c>
      <c r="BM1387" s="194" t="s">
        <v>2656</v>
      </c>
    </row>
    <row r="1388" spans="1:65" s="2" customFormat="1" ht="11.25">
      <c r="A1388" s="33"/>
      <c r="B1388" s="34"/>
      <c r="C1388" s="35"/>
      <c r="D1388" s="195" t="s">
        <v>149</v>
      </c>
      <c r="E1388" s="35"/>
      <c r="F1388" s="196" t="s">
        <v>2655</v>
      </c>
      <c r="G1388" s="35"/>
      <c r="H1388" s="35"/>
      <c r="I1388" s="166"/>
      <c r="J1388" s="166"/>
      <c r="K1388" s="35"/>
      <c r="L1388" s="35"/>
      <c r="M1388" s="36"/>
      <c r="N1388" s="197"/>
      <c r="O1388" s="198"/>
      <c r="P1388" s="70"/>
      <c r="Q1388" s="70"/>
      <c r="R1388" s="70"/>
      <c r="S1388" s="70"/>
      <c r="T1388" s="70"/>
      <c r="U1388" s="70"/>
      <c r="V1388" s="70"/>
      <c r="W1388" s="70"/>
      <c r="X1388" s="70"/>
      <c r="Y1388" s="71"/>
      <c r="Z1388" s="33"/>
      <c r="AA1388" s="33"/>
      <c r="AB1388" s="33"/>
      <c r="AC1388" s="33"/>
      <c r="AD1388" s="33"/>
      <c r="AE1388" s="33"/>
      <c r="AT1388" s="14" t="s">
        <v>149</v>
      </c>
      <c r="AU1388" s="14" t="s">
        <v>79</v>
      </c>
    </row>
    <row r="1389" spans="1:65" s="2" customFormat="1" ht="24.2" customHeight="1">
      <c r="A1389" s="33"/>
      <c r="B1389" s="34"/>
      <c r="C1389" s="180" t="s">
        <v>2657</v>
      </c>
      <c r="D1389" s="180" t="s">
        <v>140</v>
      </c>
      <c r="E1389" s="181" t="s">
        <v>2658</v>
      </c>
      <c r="F1389" s="182" t="s">
        <v>2659</v>
      </c>
      <c r="G1389" s="183" t="s">
        <v>143</v>
      </c>
      <c r="H1389" s="184">
        <v>1</v>
      </c>
      <c r="I1389" s="185"/>
      <c r="J1389" s="186"/>
      <c r="K1389" s="187">
        <f>ROUND(P1389*H1389,2)</f>
        <v>0</v>
      </c>
      <c r="L1389" s="182" t="s">
        <v>144</v>
      </c>
      <c r="M1389" s="188"/>
      <c r="N1389" s="189" t="s">
        <v>1</v>
      </c>
      <c r="O1389" s="190" t="s">
        <v>42</v>
      </c>
      <c r="P1389" s="191">
        <f>I1389+J1389</f>
        <v>0</v>
      </c>
      <c r="Q1389" s="191">
        <f>ROUND(I1389*H1389,2)</f>
        <v>0</v>
      </c>
      <c r="R1389" s="191">
        <f>ROUND(J1389*H1389,2)</f>
        <v>0</v>
      </c>
      <c r="S1389" s="70"/>
      <c r="T1389" s="192">
        <f>S1389*H1389</f>
        <v>0</v>
      </c>
      <c r="U1389" s="192">
        <v>0</v>
      </c>
      <c r="V1389" s="192">
        <f>U1389*H1389</f>
        <v>0</v>
      </c>
      <c r="W1389" s="192">
        <v>0</v>
      </c>
      <c r="X1389" s="192">
        <f>W1389*H1389</f>
        <v>0</v>
      </c>
      <c r="Y1389" s="193" t="s">
        <v>1</v>
      </c>
      <c r="Z1389" s="33"/>
      <c r="AA1389" s="33"/>
      <c r="AB1389" s="33"/>
      <c r="AC1389" s="33"/>
      <c r="AD1389" s="33"/>
      <c r="AE1389" s="33"/>
      <c r="AR1389" s="194" t="s">
        <v>152</v>
      </c>
      <c r="AT1389" s="194" t="s">
        <v>140</v>
      </c>
      <c r="AU1389" s="194" t="s">
        <v>79</v>
      </c>
      <c r="AY1389" s="14" t="s">
        <v>146</v>
      </c>
      <c r="BE1389" s="114">
        <f>IF(O1389="základní",K1389,0)</f>
        <v>0</v>
      </c>
      <c r="BF1389" s="114">
        <f>IF(O1389="snížená",K1389,0)</f>
        <v>0</v>
      </c>
      <c r="BG1389" s="114">
        <f>IF(O1389="zákl. přenesená",K1389,0)</f>
        <v>0</v>
      </c>
      <c r="BH1389" s="114">
        <f>IF(O1389="sníž. přenesená",K1389,0)</f>
        <v>0</v>
      </c>
      <c r="BI1389" s="114">
        <f>IF(O1389="nulová",K1389,0)</f>
        <v>0</v>
      </c>
      <c r="BJ1389" s="14" t="s">
        <v>87</v>
      </c>
      <c r="BK1389" s="114">
        <f>ROUND(P1389*H1389,2)</f>
        <v>0</v>
      </c>
      <c r="BL1389" s="14" t="s">
        <v>152</v>
      </c>
      <c r="BM1389" s="194" t="s">
        <v>2660</v>
      </c>
    </row>
    <row r="1390" spans="1:65" s="2" customFormat="1" ht="11.25">
      <c r="A1390" s="33"/>
      <c r="B1390" s="34"/>
      <c r="C1390" s="35"/>
      <c r="D1390" s="195" t="s">
        <v>149</v>
      </c>
      <c r="E1390" s="35"/>
      <c r="F1390" s="196" t="s">
        <v>2659</v>
      </c>
      <c r="G1390" s="35"/>
      <c r="H1390" s="35"/>
      <c r="I1390" s="166"/>
      <c r="J1390" s="166"/>
      <c r="K1390" s="35"/>
      <c r="L1390" s="35"/>
      <c r="M1390" s="36"/>
      <c r="N1390" s="197"/>
      <c r="O1390" s="198"/>
      <c r="P1390" s="70"/>
      <c r="Q1390" s="70"/>
      <c r="R1390" s="70"/>
      <c r="S1390" s="70"/>
      <c r="T1390" s="70"/>
      <c r="U1390" s="70"/>
      <c r="V1390" s="70"/>
      <c r="W1390" s="70"/>
      <c r="X1390" s="70"/>
      <c r="Y1390" s="71"/>
      <c r="Z1390" s="33"/>
      <c r="AA1390" s="33"/>
      <c r="AB1390" s="33"/>
      <c r="AC1390" s="33"/>
      <c r="AD1390" s="33"/>
      <c r="AE1390" s="33"/>
      <c r="AT1390" s="14" t="s">
        <v>149</v>
      </c>
      <c r="AU1390" s="14" t="s">
        <v>79</v>
      </c>
    </row>
    <row r="1391" spans="1:65" s="2" customFormat="1" ht="24.2" customHeight="1">
      <c r="A1391" s="33"/>
      <c r="B1391" s="34"/>
      <c r="C1391" s="180" t="s">
        <v>2661</v>
      </c>
      <c r="D1391" s="180" t="s">
        <v>140</v>
      </c>
      <c r="E1391" s="181" t="s">
        <v>2662</v>
      </c>
      <c r="F1391" s="182" t="s">
        <v>2663</v>
      </c>
      <c r="G1391" s="183" t="s">
        <v>143</v>
      </c>
      <c r="H1391" s="184">
        <v>1</v>
      </c>
      <c r="I1391" s="185"/>
      <c r="J1391" s="186"/>
      <c r="K1391" s="187">
        <f>ROUND(P1391*H1391,2)</f>
        <v>0</v>
      </c>
      <c r="L1391" s="182" t="s">
        <v>144</v>
      </c>
      <c r="M1391" s="188"/>
      <c r="N1391" s="189" t="s">
        <v>1</v>
      </c>
      <c r="O1391" s="190" t="s">
        <v>42</v>
      </c>
      <c r="P1391" s="191">
        <f>I1391+J1391</f>
        <v>0</v>
      </c>
      <c r="Q1391" s="191">
        <f>ROUND(I1391*H1391,2)</f>
        <v>0</v>
      </c>
      <c r="R1391" s="191">
        <f>ROUND(J1391*H1391,2)</f>
        <v>0</v>
      </c>
      <c r="S1391" s="70"/>
      <c r="T1391" s="192">
        <f>S1391*H1391</f>
        <v>0</v>
      </c>
      <c r="U1391" s="192">
        <v>0</v>
      </c>
      <c r="V1391" s="192">
        <f>U1391*H1391</f>
        <v>0</v>
      </c>
      <c r="W1391" s="192">
        <v>0</v>
      </c>
      <c r="X1391" s="192">
        <f>W1391*H1391</f>
        <v>0</v>
      </c>
      <c r="Y1391" s="193" t="s">
        <v>1</v>
      </c>
      <c r="Z1391" s="33"/>
      <c r="AA1391" s="33"/>
      <c r="AB1391" s="33"/>
      <c r="AC1391" s="33"/>
      <c r="AD1391" s="33"/>
      <c r="AE1391" s="33"/>
      <c r="AR1391" s="194" t="s">
        <v>152</v>
      </c>
      <c r="AT1391" s="194" t="s">
        <v>140</v>
      </c>
      <c r="AU1391" s="194" t="s">
        <v>79</v>
      </c>
      <c r="AY1391" s="14" t="s">
        <v>146</v>
      </c>
      <c r="BE1391" s="114">
        <f>IF(O1391="základní",K1391,0)</f>
        <v>0</v>
      </c>
      <c r="BF1391" s="114">
        <f>IF(O1391="snížená",K1391,0)</f>
        <v>0</v>
      </c>
      <c r="BG1391" s="114">
        <f>IF(O1391="zákl. přenesená",K1391,0)</f>
        <v>0</v>
      </c>
      <c r="BH1391" s="114">
        <f>IF(O1391="sníž. přenesená",K1391,0)</f>
        <v>0</v>
      </c>
      <c r="BI1391" s="114">
        <f>IF(O1391="nulová",K1391,0)</f>
        <v>0</v>
      </c>
      <c r="BJ1391" s="14" t="s">
        <v>87</v>
      </c>
      <c r="BK1391" s="114">
        <f>ROUND(P1391*H1391,2)</f>
        <v>0</v>
      </c>
      <c r="BL1391" s="14" t="s">
        <v>152</v>
      </c>
      <c r="BM1391" s="194" t="s">
        <v>2664</v>
      </c>
    </row>
    <row r="1392" spans="1:65" s="2" customFormat="1" ht="11.25">
      <c r="A1392" s="33"/>
      <c r="B1392" s="34"/>
      <c r="C1392" s="35"/>
      <c r="D1392" s="195" t="s">
        <v>149</v>
      </c>
      <c r="E1392" s="35"/>
      <c r="F1392" s="196" t="s">
        <v>2663</v>
      </c>
      <c r="G1392" s="35"/>
      <c r="H1392" s="35"/>
      <c r="I1392" s="166"/>
      <c r="J1392" s="166"/>
      <c r="K1392" s="35"/>
      <c r="L1392" s="35"/>
      <c r="M1392" s="36"/>
      <c r="N1392" s="197"/>
      <c r="O1392" s="198"/>
      <c r="P1392" s="70"/>
      <c r="Q1392" s="70"/>
      <c r="R1392" s="70"/>
      <c r="S1392" s="70"/>
      <c r="T1392" s="70"/>
      <c r="U1392" s="70"/>
      <c r="V1392" s="70"/>
      <c r="W1392" s="70"/>
      <c r="X1392" s="70"/>
      <c r="Y1392" s="71"/>
      <c r="Z1392" s="33"/>
      <c r="AA1392" s="33"/>
      <c r="AB1392" s="33"/>
      <c r="AC1392" s="33"/>
      <c r="AD1392" s="33"/>
      <c r="AE1392" s="33"/>
      <c r="AT1392" s="14" t="s">
        <v>149</v>
      </c>
      <c r="AU1392" s="14" t="s">
        <v>79</v>
      </c>
    </row>
    <row r="1393" spans="1:65" s="2" customFormat="1" ht="24.2" customHeight="1">
      <c r="A1393" s="33"/>
      <c r="B1393" s="34"/>
      <c r="C1393" s="180" t="s">
        <v>2665</v>
      </c>
      <c r="D1393" s="180" t="s">
        <v>140</v>
      </c>
      <c r="E1393" s="181" t="s">
        <v>2666</v>
      </c>
      <c r="F1393" s="182" t="s">
        <v>2667</v>
      </c>
      <c r="G1393" s="183" t="s">
        <v>143</v>
      </c>
      <c r="H1393" s="184">
        <v>1</v>
      </c>
      <c r="I1393" s="185"/>
      <c r="J1393" s="186"/>
      <c r="K1393" s="187">
        <f>ROUND(P1393*H1393,2)</f>
        <v>0</v>
      </c>
      <c r="L1393" s="182" t="s">
        <v>144</v>
      </c>
      <c r="M1393" s="188"/>
      <c r="N1393" s="189" t="s">
        <v>1</v>
      </c>
      <c r="O1393" s="190" t="s">
        <v>42</v>
      </c>
      <c r="P1393" s="191">
        <f>I1393+J1393</f>
        <v>0</v>
      </c>
      <c r="Q1393" s="191">
        <f>ROUND(I1393*H1393,2)</f>
        <v>0</v>
      </c>
      <c r="R1393" s="191">
        <f>ROUND(J1393*H1393,2)</f>
        <v>0</v>
      </c>
      <c r="S1393" s="70"/>
      <c r="T1393" s="192">
        <f>S1393*H1393</f>
        <v>0</v>
      </c>
      <c r="U1393" s="192">
        <v>0</v>
      </c>
      <c r="V1393" s="192">
        <f>U1393*H1393</f>
        <v>0</v>
      </c>
      <c r="W1393" s="192">
        <v>0</v>
      </c>
      <c r="X1393" s="192">
        <f>W1393*H1393</f>
        <v>0</v>
      </c>
      <c r="Y1393" s="193" t="s">
        <v>1</v>
      </c>
      <c r="Z1393" s="33"/>
      <c r="AA1393" s="33"/>
      <c r="AB1393" s="33"/>
      <c r="AC1393" s="33"/>
      <c r="AD1393" s="33"/>
      <c r="AE1393" s="33"/>
      <c r="AR1393" s="194" t="s">
        <v>152</v>
      </c>
      <c r="AT1393" s="194" t="s">
        <v>140</v>
      </c>
      <c r="AU1393" s="194" t="s">
        <v>79</v>
      </c>
      <c r="AY1393" s="14" t="s">
        <v>146</v>
      </c>
      <c r="BE1393" s="114">
        <f>IF(O1393="základní",K1393,0)</f>
        <v>0</v>
      </c>
      <c r="BF1393" s="114">
        <f>IF(O1393="snížená",K1393,0)</f>
        <v>0</v>
      </c>
      <c r="BG1393" s="114">
        <f>IF(O1393="zákl. přenesená",K1393,0)</f>
        <v>0</v>
      </c>
      <c r="BH1393" s="114">
        <f>IF(O1393="sníž. přenesená",K1393,0)</f>
        <v>0</v>
      </c>
      <c r="BI1393" s="114">
        <f>IF(O1393="nulová",K1393,0)</f>
        <v>0</v>
      </c>
      <c r="BJ1393" s="14" t="s">
        <v>87</v>
      </c>
      <c r="BK1393" s="114">
        <f>ROUND(P1393*H1393,2)</f>
        <v>0</v>
      </c>
      <c r="BL1393" s="14" t="s">
        <v>152</v>
      </c>
      <c r="BM1393" s="194" t="s">
        <v>2668</v>
      </c>
    </row>
    <row r="1394" spans="1:65" s="2" customFormat="1" ht="11.25">
      <c r="A1394" s="33"/>
      <c r="B1394" s="34"/>
      <c r="C1394" s="35"/>
      <c r="D1394" s="195" t="s">
        <v>149</v>
      </c>
      <c r="E1394" s="35"/>
      <c r="F1394" s="196" t="s">
        <v>2667</v>
      </c>
      <c r="G1394" s="35"/>
      <c r="H1394" s="35"/>
      <c r="I1394" s="166"/>
      <c r="J1394" s="166"/>
      <c r="K1394" s="35"/>
      <c r="L1394" s="35"/>
      <c r="M1394" s="36"/>
      <c r="N1394" s="197"/>
      <c r="O1394" s="198"/>
      <c r="P1394" s="70"/>
      <c r="Q1394" s="70"/>
      <c r="R1394" s="70"/>
      <c r="S1394" s="70"/>
      <c r="T1394" s="70"/>
      <c r="U1394" s="70"/>
      <c r="V1394" s="70"/>
      <c r="W1394" s="70"/>
      <c r="X1394" s="70"/>
      <c r="Y1394" s="71"/>
      <c r="Z1394" s="33"/>
      <c r="AA1394" s="33"/>
      <c r="AB1394" s="33"/>
      <c r="AC1394" s="33"/>
      <c r="AD1394" s="33"/>
      <c r="AE1394" s="33"/>
      <c r="AT1394" s="14" t="s">
        <v>149</v>
      </c>
      <c r="AU1394" s="14" t="s">
        <v>79</v>
      </c>
    </row>
    <row r="1395" spans="1:65" s="2" customFormat="1" ht="24.2" customHeight="1">
      <c r="A1395" s="33"/>
      <c r="B1395" s="34"/>
      <c r="C1395" s="180" t="s">
        <v>2669</v>
      </c>
      <c r="D1395" s="180" t="s">
        <v>140</v>
      </c>
      <c r="E1395" s="181" t="s">
        <v>2670</v>
      </c>
      <c r="F1395" s="182" t="s">
        <v>2671</v>
      </c>
      <c r="G1395" s="183" t="s">
        <v>143</v>
      </c>
      <c r="H1395" s="184">
        <v>1</v>
      </c>
      <c r="I1395" s="185"/>
      <c r="J1395" s="186"/>
      <c r="K1395" s="187">
        <f>ROUND(P1395*H1395,2)</f>
        <v>0</v>
      </c>
      <c r="L1395" s="182" t="s">
        <v>144</v>
      </c>
      <c r="M1395" s="188"/>
      <c r="N1395" s="189" t="s">
        <v>1</v>
      </c>
      <c r="O1395" s="190" t="s">
        <v>42</v>
      </c>
      <c r="P1395" s="191">
        <f>I1395+J1395</f>
        <v>0</v>
      </c>
      <c r="Q1395" s="191">
        <f>ROUND(I1395*H1395,2)</f>
        <v>0</v>
      </c>
      <c r="R1395" s="191">
        <f>ROUND(J1395*H1395,2)</f>
        <v>0</v>
      </c>
      <c r="S1395" s="70"/>
      <c r="T1395" s="192">
        <f>S1395*H1395</f>
        <v>0</v>
      </c>
      <c r="U1395" s="192">
        <v>0</v>
      </c>
      <c r="V1395" s="192">
        <f>U1395*H1395</f>
        <v>0</v>
      </c>
      <c r="W1395" s="192">
        <v>0</v>
      </c>
      <c r="X1395" s="192">
        <f>W1395*H1395</f>
        <v>0</v>
      </c>
      <c r="Y1395" s="193" t="s">
        <v>1</v>
      </c>
      <c r="Z1395" s="33"/>
      <c r="AA1395" s="33"/>
      <c r="AB1395" s="33"/>
      <c r="AC1395" s="33"/>
      <c r="AD1395" s="33"/>
      <c r="AE1395" s="33"/>
      <c r="AR1395" s="194" t="s">
        <v>152</v>
      </c>
      <c r="AT1395" s="194" t="s">
        <v>140</v>
      </c>
      <c r="AU1395" s="194" t="s">
        <v>79</v>
      </c>
      <c r="AY1395" s="14" t="s">
        <v>146</v>
      </c>
      <c r="BE1395" s="114">
        <f>IF(O1395="základní",K1395,0)</f>
        <v>0</v>
      </c>
      <c r="BF1395" s="114">
        <f>IF(O1395="snížená",K1395,0)</f>
        <v>0</v>
      </c>
      <c r="BG1395" s="114">
        <f>IF(O1395="zákl. přenesená",K1395,0)</f>
        <v>0</v>
      </c>
      <c r="BH1395" s="114">
        <f>IF(O1395="sníž. přenesená",K1395,0)</f>
        <v>0</v>
      </c>
      <c r="BI1395" s="114">
        <f>IF(O1395="nulová",K1395,0)</f>
        <v>0</v>
      </c>
      <c r="BJ1395" s="14" t="s">
        <v>87</v>
      </c>
      <c r="BK1395" s="114">
        <f>ROUND(P1395*H1395,2)</f>
        <v>0</v>
      </c>
      <c r="BL1395" s="14" t="s">
        <v>152</v>
      </c>
      <c r="BM1395" s="194" t="s">
        <v>2672</v>
      </c>
    </row>
    <row r="1396" spans="1:65" s="2" customFormat="1" ht="11.25">
      <c r="A1396" s="33"/>
      <c r="B1396" s="34"/>
      <c r="C1396" s="35"/>
      <c r="D1396" s="195" t="s">
        <v>149</v>
      </c>
      <c r="E1396" s="35"/>
      <c r="F1396" s="196" t="s">
        <v>2671</v>
      </c>
      <c r="G1396" s="35"/>
      <c r="H1396" s="35"/>
      <c r="I1396" s="166"/>
      <c r="J1396" s="166"/>
      <c r="K1396" s="35"/>
      <c r="L1396" s="35"/>
      <c r="M1396" s="36"/>
      <c r="N1396" s="197"/>
      <c r="O1396" s="198"/>
      <c r="P1396" s="70"/>
      <c r="Q1396" s="70"/>
      <c r="R1396" s="70"/>
      <c r="S1396" s="70"/>
      <c r="T1396" s="70"/>
      <c r="U1396" s="70"/>
      <c r="V1396" s="70"/>
      <c r="W1396" s="70"/>
      <c r="X1396" s="70"/>
      <c r="Y1396" s="71"/>
      <c r="Z1396" s="33"/>
      <c r="AA1396" s="33"/>
      <c r="AB1396" s="33"/>
      <c r="AC1396" s="33"/>
      <c r="AD1396" s="33"/>
      <c r="AE1396" s="33"/>
      <c r="AT1396" s="14" t="s">
        <v>149</v>
      </c>
      <c r="AU1396" s="14" t="s">
        <v>79</v>
      </c>
    </row>
    <row r="1397" spans="1:65" s="2" customFormat="1" ht="24.2" customHeight="1">
      <c r="A1397" s="33"/>
      <c r="B1397" s="34"/>
      <c r="C1397" s="180" t="s">
        <v>2673</v>
      </c>
      <c r="D1397" s="180" t="s">
        <v>140</v>
      </c>
      <c r="E1397" s="181" t="s">
        <v>2674</v>
      </c>
      <c r="F1397" s="182" t="s">
        <v>2675</v>
      </c>
      <c r="G1397" s="183" t="s">
        <v>143</v>
      </c>
      <c r="H1397" s="184">
        <v>1</v>
      </c>
      <c r="I1397" s="185"/>
      <c r="J1397" s="186"/>
      <c r="K1397" s="187">
        <f>ROUND(P1397*H1397,2)</f>
        <v>0</v>
      </c>
      <c r="L1397" s="182" t="s">
        <v>144</v>
      </c>
      <c r="M1397" s="188"/>
      <c r="N1397" s="189" t="s">
        <v>1</v>
      </c>
      <c r="O1397" s="190" t="s">
        <v>42</v>
      </c>
      <c r="P1397" s="191">
        <f>I1397+J1397</f>
        <v>0</v>
      </c>
      <c r="Q1397" s="191">
        <f>ROUND(I1397*H1397,2)</f>
        <v>0</v>
      </c>
      <c r="R1397" s="191">
        <f>ROUND(J1397*H1397,2)</f>
        <v>0</v>
      </c>
      <c r="S1397" s="70"/>
      <c r="T1397" s="192">
        <f>S1397*H1397</f>
        <v>0</v>
      </c>
      <c r="U1397" s="192">
        <v>0</v>
      </c>
      <c r="V1397" s="192">
        <f>U1397*H1397</f>
        <v>0</v>
      </c>
      <c r="W1397" s="192">
        <v>0</v>
      </c>
      <c r="X1397" s="192">
        <f>W1397*H1397</f>
        <v>0</v>
      </c>
      <c r="Y1397" s="193" t="s">
        <v>1</v>
      </c>
      <c r="Z1397" s="33"/>
      <c r="AA1397" s="33"/>
      <c r="AB1397" s="33"/>
      <c r="AC1397" s="33"/>
      <c r="AD1397" s="33"/>
      <c r="AE1397" s="33"/>
      <c r="AR1397" s="194" t="s">
        <v>152</v>
      </c>
      <c r="AT1397" s="194" t="s">
        <v>140</v>
      </c>
      <c r="AU1397" s="194" t="s">
        <v>79</v>
      </c>
      <c r="AY1397" s="14" t="s">
        <v>146</v>
      </c>
      <c r="BE1397" s="114">
        <f>IF(O1397="základní",K1397,0)</f>
        <v>0</v>
      </c>
      <c r="BF1397" s="114">
        <f>IF(O1397="snížená",K1397,0)</f>
        <v>0</v>
      </c>
      <c r="BG1397" s="114">
        <f>IF(O1397="zákl. přenesená",K1397,0)</f>
        <v>0</v>
      </c>
      <c r="BH1397" s="114">
        <f>IF(O1397="sníž. přenesená",K1397,0)</f>
        <v>0</v>
      </c>
      <c r="BI1397" s="114">
        <f>IF(O1397="nulová",K1397,0)</f>
        <v>0</v>
      </c>
      <c r="BJ1397" s="14" t="s">
        <v>87</v>
      </c>
      <c r="BK1397" s="114">
        <f>ROUND(P1397*H1397,2)</f>
        <v>0</v>
      </c>
      <c r="BL1397" s="14" t="s">
        <v>152</v>
      </c>
      <c r="BM1397" s="194" t="s">
        <v>2676</v>
      </c>
    </row>
    <row r="1398" spans="1:65" s="2" customFormat="1" ht="11.25">
      <c r="A1398" s="33"/>
      <c r="B1398" s="34"/>
      <c r="C1398" s="35"/>
      <c r="D1398" s="195" t="s">
        <v>149</v>
      </c>
      <c r="E1398" s="35"/>
      <c r="F1398" s="196" t="s">
        <v>2675</v>
      </c>
      <c r="G1398" s="35"/>
      <c r="H1398" s="35"/>
      <c r="I1398" s="166"/>
      <c r="J1398" s="166"/>
      <c r="K1398" s="35"/>
      <c r="L1398" s="35"/>
      <c r="M1398" s="36"/>
      <c r="N1398" s="197"/>
      <c r="O1398" s="198"/>
      <c r="P1398" s="70"/>
      <c r="Q1398" s="70"/>
      <c r="R1398" s="70"/>
      <c r="S1398" s="70"/>
      <c r="T1398" s="70"/>
      <c r="U1398" s="70"/>
      <c r="V1398" s="70"/>
      <c r="W1398" s="70"/>
      <c r="X1398" s="70"/>
      <c r="Y1398" s="71"/>
      <c r="Z1398" s="33"/>
      <c r="AA1398" s="33"/>
      <c r="AB1398" s="33"/>
      <c r="AC1398" s="33"/>
      <c r="AD1398" s="33"/>
      <c r="AE1398" s="33"/>
      <c r="AT1398" s="14" t="s">
        <v>149</v>
      </c>
      <c r="AU1398" s="14" t="s">
        <v>79</v>
      </c>
    </row>
    <row r="1399" spans="1:65" s="2" customFormat="1" ht="24.2" customHeight="1">
      <c r="A1399" s="33"/>
      <c r="B1399" s="34"/>
      <c r="C1399" s="180" t="s">
        <v>2677</v>
      </c>
      <c r="D1399" s="180" t="s">
        <v>140</v>
      </c>
      <c r="E1399" s="181" t="s">
        <v>2678</v>
      </c>
      <c r="F1399" s="182" t="s">
        <v>2679</v>
      </c>
      <c r="G1399" s="183" t="s">
        <v>143</v>
      </c>
      <c r="H1399" s="184">
        <v>1</v>
      </c>
      <c r="I1399" s="185"/>
      <c r="J1399" s="186"/>
      <c r="K1399" s="187">
        <f>ROUND(P1399*H1399,2)</f>
        <v>0</v>
      </c>
      <c r="L1399" s="182" t="s">
        <v>144</v>
      </c>
      <c r="M1399" s="188"/>
      <c r="N1399" s="189" t="s">
        <v>1</v>
      </c>
      <c r="O1399" s="190" t="s">
        <v>42</v>
      </c>
      <c r="P1399" s="191">
        <f>I1399+J1399</f>
        <v>0</v>
      </c>
      <c r="Q1399" s="191">
        <f>ROUND(I1399*H1399,2)</f>
        <v>0</v>
      </c>
      <c r="R1399" s="191">
        <f>ROUND(J1399*H1399,2)</f>
        <v>0</v>
      </c>
      <c r="S1399" s="70"/>
      <c r="T1399" s="192">
        <f>S1399*H1399</f>
        <v>0</v>
      </c>
      <c r="U1399" s="192">
        <v>0</v>
      </c>
      <c r="V1399" s="192">
        <f>U1399*H1399</f>
        <v>0</v>
      </c>
      <c r="W1399" s="192">
        <v>0</v>
      </c>
      <c r="X1399" s="192">
        <f>W1399*H1399</f>
        <v>0</v>
      </c>
      <c r="Y1399" s="193" t="s">
        <v>1</v>
      </c>
      <c r="Z1399" s="33"/>
      <c r="AA1399" s="33"/>
      <c r="AB1399" s="33"/>
      <c r="AC1399" s="33"/>
      <c r="AD1399" s="33"/>
      <c r="AE1399" s="33"/>
      <c r="AR1399" s="194" t="s">
        <v>152</v>
      </c>
      <c r="AT1399" s="194" t="s">
        <v>140</v>
      </c>
      <c r="AU1399" s="194" t="s">
        <v>79</v>
      </c>
      <c r="AY1399" s="14" t="s">
        <v>146</v>
      </c>
      <c r="BE1399" s="114">
        <f>IF(O1399="základní",K1399,0)</f>
        <v>0</v>
      </c>
      <c r="BF1399" s="114">
        <f>IF(O1399="snížená",K1399,0)</f>
        <v>0</v>
      </c>
      <c r="BG1399" s="114">
        <f>IF(O1399="zákl. přenesená",K1399,0)</f>
        <v>0</v>
      </c>
      <c r="BH1399" s="114">
        <f>IF(O1399="sníž. přenesená",K1399,0)</f>
        <v>0</v>
      </c>
      <c r="BI1399" s="114">
        <f>IF(O1399="nulová",K1399,0)</f>
        <v>0</v>
      </c>
      <c r="BJ1399" s="14" t="s">
        <v>87</v>
      </c>
      <c r="BK1399" s="114">
        <f>ROUND(P1399*H1399,2)</f>
        <v>0</v>
      </c>
      <c r="BL1399" s="14" t="s">
        <v>152</v>
      </c>
      <c r="BM1399" s="194" t="s">
        <v>2680</v>
      </c>
    </row>
    <row r="1400" spans="1:65" s="2" customFormat="1" ht="11.25">
      <c r="A1400" s="33"/>
      <c r="B1400" s="34"/>
      <c r="C1400" s="35"/>
      <c r="D1400" s="195" t="s">
        <v>149</v>
      </c>
      <c r="E1400" s="35"/>
      <c r="F1400" s="196" t="s">
        <v>2679</v>
      </c>
      <c r="G1400" s="35"/>
      <c r="H1400" s="35"/>
      <c r="I1400" s="166"/>
      <c r="J1400" s="166"/>
      <c r="K1400" s="35"/>
      <c r="L1400" s="35"/>
      <c r="M1400" s="36"/>
      <c r="N1400" s="197"/>
      <c r="O1400" s="198"/>
      <c r="P1400" s="70"/>
      <c r="Q1400" s="70"/>
      <c r="R1400" s="70"/>
      <c r="S1400" s="70"/>
      <c r="T1400" s="70"/>
      <c r="U1400" s="70"/>
      <c r="V1400" s="70"/>
      <c r="W1400" s="70"/>
      <c r="X1400" s="70"/>
      <c r="Y1400" s="71"/>
      <c r="Z1400" s="33"/>
      <c r="AA1400" s="33"/>
      <c r="AB1400" s="33"/>
      <c r="AC1400" s="33"/>
      <c r="AD1400" s="33"/>
      <c r="AE1400" s="33"/>
      <c r="AT1400" s="14" t="s">
        <v>149</v>
      </c>
      <c r="AU1400" s="14" t="s">
        <v>79</v>
      </c>
    </row>
    <row r="1401" spans="1:65" s="2" customFormat="1" ht="24.2" customHeight="1">
      <c r="A1401" s="33"/>
      <c r="B1401" s="34"/>
      <c r="C1401" s="180" t="s">
        <v>2681</v>
      </c>
      <c r="D1401" s="180" t="s">
        <v>140</v>
      </c>
      <c r="E1401" s="181" t="s">
        <v>2682</v>
      </c>
      <c r="F1401" s="182" t="s">
        <v>2683</v>
      </c>
      <c r="G1401" s="183" t="s">
        <v>143</v>
      </c>
      <c r="H1401" s="184">
        <v>1</v>
      </c>
      <c r="I1401" s="185"/>
      <c r="J1401" s="186"/>
      <c r="K1401" s="187">
        <f>ROUND(P1401*H1401,2)</f>
        <v>0</v>
      </c>
      <c r="L1401" s="182" t="s">
        <v>144</v>
      </c>
      <c r="M1401" s="188"/>
      <c r="N1401" s="189" t="s">
        <v>1</v>
      </c>
      <c r="O1401" s="190" t="s">
        <v>42</v>
      </c>
      <c r="P1401" s="191">
        <f>I1401+J1401</f>
        <v>0</v>
      </c>
      <c r="Q1401" s="191">
        <f>ROUND(I1401*H1401,2)</f>
        <v>0</v>
      </c>
      <c r="R1401" s="191">
        <f>ROUND(J1401*H1401,2)</f>
        <v>0</v>
      </c>
      <c r="S1401" s="70"/>
      <c r="T1401" s="192">
        <f>S1401*H1401</f>
        <v>0</v>
      </c>
      <c r="U1401" s="192">
        <v>0</v>
      </c>
      <c r="V1401" s="192">
        <f>U1401*H1401</f>
        <v>0</v>
      </c>
      <c r="W1401" s="192">
        <v>0</v>
      </c>
      <c r="X1401" s="192">
        <f>W1401*H1401</f>
        <v>0</v>
      </c>
      <c r="Y1401" s="193" t="s">
        <v>1</v>
      </c>
      <c r="Z1401" s="33"/>
      <c r="AA1401" s="33"/>
      <c r="AB1401" s="33"/>
      <c r="AC1401" s="33"/>
      <c r="AD1401" s="33"/>
      <c r="AE1401" s="33"/>
      <c r="AR1401" s="194" t="s">
        <v>152</v>
      </c>
      <c r="AT1401" s="194" t="s">
        <v>140</v>
      </c>
      <c r="AU1401" s="194" t="s">
        <v>79</v>
      </c>
      <c r="AY1401" s="14" t="s">
        <v>146</v>
      </c>
      <c r="BE1401" s="114">
        <f>IF(O1401="základní",K1401,0)</f>
        <v>0</v>
      </c>
      <c r="BF1401" s="114">
        <f>IF(O1401="snížená",K1401,0)</f>
        <v>0</v>
      </c>
      <c r="BG1401" s="114">
        <f>IF(O1401="zákl. přenesená",K1401,0)</f>
        <v>0</v>
      </c>
      <c r="BH1401" s="114">
        <f>IF(O1401="sníž. přenesená",K1401,0)</f>
        <v>0</v>
      </c>
      <c r="BI1401" s="114">
        <f>IF(O1401="nulová",K1401,0)</f>
        <v>0</v>
      </c>
      <c r="BJ1401" s="14" t="s">
        <v>87</v>
      </c>
      <c r="BK1401" s="114">
        <f>ROUND(P1401*H1401,2)</f>
        <v>0</v>
      </c>
      <c r="BL1401" s="14" t="s">
        <v>152</v>
      </c>
      <c r="BM1401" s="194" t="s">
        <v>2684</v>
      </c>
    </row>
    <row r="1402" spans="1:65" s="2" customFormat="1" ht="11.25">
      <c r="A1402" s="33"/>
      <c r="B1402" s="34"/>
      <c r="C1402" s="35"/>
      <c r="D1402" s="195" t="s">
        <v>149</v>
      </c>
      <c r="E1402" s="35"/>
      <c r="F1402" s="196" t="s">
        <v>2683</v>
      </c>
      <c r="G1402" s="35"/>
      <c r="H1402" s="35"/>
      <c r="I1402" s="166"/>
      <c r="J1402" s="166"/>
      <c r="K1402" s="35"/>
      <c r="L1402" s="35"/>
      <c r="M1402" s="36"/>
      <c r="N1402" s="197"/>
      <c r="O1402" s="198"/>
      <c r="P1402" s="70"/>
      <c r="Q1402" s="70"/>
      <c r="R1402" s="70"/>
      <c r="S1402" s="70"/>
      <c r="T1402" s="70"/>
      <c r="U1402" s="70"/>
      <c r="V1402" s="70"/>
      <c r="W1402" s="70"/>
      <c r="X1402" s="70"/>
      <c r="Y1402" s="71"/>
      <c r="Z1402" s="33"/>
      <c r="AA1402" s="33"/>
      <c r="AB1402" s="33"/>
      <c r="AC1402" s="33"/>
      <c r="AD1402" s="33"/>
      <c r="AE1402" s="33"/>
      <c r="AT1402" s="14" t="s">
        <v>149</v>
      </c>
      <c r="AU1402" s="14" t="s">
        <v>79</v>
      </c>
    </row>
    <row r="1403" spans="1:65" s="2" customFormat="1" ht="24.2" customHeight="1">
      <c r="A1403" s="33"/>
      <c r="B1403" s="34"/>
      <c r="C1403" s="180" t="s">
        <v>2685</v>
      </c>
      <c r="D1403" s="180" t="s">
        <v>140</v>
      </c>
      <c r="E1403" s="181" t="s">
        <v>2686</v>
      </c>
      <c r="F1403" s="182" t="s">
        <v>2687</v>
      </c>
      <c r="G1403" s="183" t="s">
        <v>143</v>
      </c>
      <c r="H1403" s="184">
        <v>1</v>
      </c>
      <c r="I1403" s="185"/>
      <c r="J1403" s="186"/>
      <c r="K1403" s="187">
        <f>ROUND(P1403*H1403,2)</f>
        <v>0</v>
      </c>
      <c r="L1403" s="182" t="s">
        <v>144</v>
      </c>
      <c r="M1403" s="188"/>
      <c r="N1403" s="189" t="s">
        <v>1</v>
      </c>
      <c r="O1403" s="190" t="s">
        <v>42</v>
      </c>
      <c r="P1403" s="191">
        <f>I1403+J1403</f>
        <v>0</v>
      </c>
      <c r="Q1403" s="191">
        <f>ROUND(I1403*H1403,2)</f>
        <v>0</v>
      </c>
      <c r="R1403" s="191">
        <f>ROUND(J1403*H1403,2)</f>
        <v>0</v>
      </c>
      <c r="S1403" s="70"/>
      <c r="T1403" s="192">
        <f>S1403*H1403</f>
        <v>0</v>
      </c>
      <c r="U1403" s="192">
        <v>0</v>
      </c>
      <c r="V1403" s="192">
        <f>U1403*H1403</f>
        <v>0</v>
      </c>
      <c r="W1403" s="192">
        <v>0</v>
      </c>
      <c r="X1403" s="192">
        <f>W1403*H1403</f>
        <v>0</v>
      </c>
      <c r="Y1403" s="193" t="s">
        <v>1</v>
      </c>
      <c r="Z1403" s="33"/>
      <c r="AA1403" s="33"/>
      <c r="AB1403" s="33"/>
      <c r="AC1403" s="33"/>
      <c r="AD1403" s="33"/>
      <c r="AE1403" s="33"/>
      <c r="AR1403" s="194" t="s">
        <v>152</v>
      </c>
      <c r="AT1403" s="194" t="s">
        <v>140</v>
      </c>
      <c r="AU1403" s="194" t="s">
        <v>79</v>
      </c>
      <c r="AY1403" s="14" t="s">
        <v>146</v>
      </c>
      <c r="BE1403" s="114">
        <f>IF(O1403="základní",K1403,0)</f>
        <v>0</v>
      </c>
      <c r="BF1403" s="114">
        <f>IF(O1403="snížená",K1403,0)</f>
        <v>0</v>
      </c>
      <c r="BG1403" s="114">
        <f>IF(O1403="zákl. přenesená",K1403,0)</f>
        <v>0</v>
      </c>
      <c r="BH1403" s="114">
        <f>IF(O1403="sníž. přenesená",K1403,0)</f>
        <v>0</v>
      </c>
      <c r="BI1403" s="114">
        <f>IF(O1403="nulová",K1403,0)</f>
        <v>0</v>
      </c>
      <c r="BJ1403" s="14" t="s">
        <v>87</v>
      </c>
      <c r="BK1403" s="114">
        <f>ROUND(P1403*H1403,2)</f>
        <v>0</v>
      </c>
      <c r="BL1403" s="14" t="s">
        <v>152</v>
      </c>
      <c r="BM1403" s="194" t="s">
        <v>2688</v>
      </c>
    </row>
    <row r="1404" spans="1:65" s="2" customFormat="1" ht="11.25">
      <c r="A1404" s="33"/>
      <c r="B1404" s="34"/>
      <c r="C1404" s="35"/>
      <c r="D1404" s="195" t="s">
        <v>149</v>
      </c>
      <c r="E1404" s="35"/>
      <c r="F1404" s="196" t="s">
        <v>2687</v>
      </c>
      <c r="G1404" s="35"/>
      <c r="H1404" s="35"/>
      <c r="I1404" s="166"/>
      <c r="J1404" s="166"/>
      <c r="K1404" s="35"/>
      <c r="L1404" s="35"/>
      <c r="M1404" s="36"/>
      <c r="N1404" s="197"/>
      <c r="O1404" s="198"/>
      <c r="P1404" s="70"/>
      <c r="Q1404" s="70"/>
      <c r="R1404" s="70"/>
      <c r="S1404" s="70"/>
      <c r="T1404" s="70"/>
      <c r="U1404" s="70"/>
      <c r="V1404" s="70"/>
      <c r="W1404" s="70"/>
      <c r="X1404" s="70"/>
      <c r="Y1404" s="71"/>
      <c r="Z1404" s="33"/>
      <c r="AA1404" s="33"/>
      <c r="AB1404" s="33"/>
      <c r="AC1404" s="33"/>
      <c r="AD1404" s="33"/>
      <c r="AE1404" s="33"/>
      <c r="AT1404" s="14" t="s">
        <v>149</v>
      </c>
      <c r="AU1404" s="14" t="s">
        <v>79</v>
      </c>
    </row>
    <row r="1405" spans="1:65" s="2" customFormat="1" ht="24.2" customHeight="1">
      <c r="A1405" s="33"/>
      <c r="B1405" s="34"/>
      <c r="C1405" s="180" t="s">
        <v>2689</v>
      </c>
      <c r="D1405" s="180" t="s">
        <v>140</v>
      </c>
      <c r="E1405" s="181" t="s">
        <v>2690</v>
      </c>
      <c r="F1405" s="182" t="s">
        <v>2691</v>
      </c>
      <c r="G1405" s="183" t="s">
        <v>143</v>
      </c>
      <c r="H1405" s="184">
        <v>2</v>
      </c>
      <c r="I1405" s="185"/>
      <c r="J1405" s="186"/>
      <c r="K1405" s="187">
        <f>ROUND(P1405*H1405,2)</f>
        <v>0</v>
      </c>
      <c r="L1405" s="182" t="s">
        <v>144</v>
      </c>
      <c r="M1405" s="188"/>
      <c r="N1405" s="189" t="s">
        <v>1</v>
      </c>
      <c r="O1405" s="190" t="s">
        <v>42</v>
      </c>
      <c r="P1405" s="191">
        <f>I1405+J1405</f>
        <v>0</v>
      </c>
      <c r="Q1405" s="191">
        <f>ROUND(I1405*H1405,2)</f>
        <v>0</v>
      </c>
      <c r="R1405" s="191">
        <f>ROUND(J1405*H1405,2)</f>
        <v>0</v>
      </c>
      <c r="S1405" s="70"/>
      <c r="T1405" s="192">
        <f>S1405*H1405</f>
        <v>0</v>
      </c>
      <c r="U1405" s="192">
        <v>0</v>
      </c>
      <c r="V1405" s="192">
        <f>U1405*H1405</f>
        <v>0</v>
      </c>
      <c r="W1405" s="192">
        <v>0</v>
      </c>
      <c r="X1405" s="192">
        <f>W1405*H1405</f>
        <v>0</v>
      </c>
      <c r="Y1405" s="193" t="s">
        <v>1</v>
      </c>
      <c r="Z1405" s="33"/>
      <c r="AA1405" s="33"/>
      <c r="AB1405" s="33"/>
      <c r="AC1405" s="33"/>
      <c r="AD1405" s="33"/>
      <c r="AE1405" s="33"/>
      <c r="AR1405" s="194" t="s">
        <v>152</v>
      </c>
      <c r="AT1405" s="194" t="s">
        <v>140</v>
      </c>
      <c r="AU1405" s="194" t="s">
        <v>79</v>
      </c>
      <c r="AY1405" s="14" t="s">
        <v>146</v>
      </c>
      <c r="BE1405" s="114">
        <f>IF(O1405="základní",K1405,0)</f>
        <v>0</v>
      </c>
      <c r="BF1405" s="114">
        <f>IF(O1405="snížená",K1405,0)</f>
        <v>0</v>
      </c>
      <c r="BG1405" s="114">
        <f>IF(O1405="zákl. přenesená",K1405,0)</f>
        <v>0</v>
      </c>
      <c r="BH1405" s="114">
        <f>IF(O1405="sníž. přenesená",K1405,0)</f>
        <v>0</v>
      </c>
      <c r="BI1405" s="114">
        <f>IF(O1405="nulová",K1405,0)</f>
        <v>0</v>
      </c>
      <c r="BJ1405" s="14" t="s">
        <v>87</v>
      </c>
      <c r="BK1405" s="114">
        <f>ROUND(P1405*H1405,2)</f>
        <v>0</v>
      </c>
      <c r="BL1405" s="14" t="s">
        <v>152</v>
      </c>
      <c r="BM1405" s="194" t="s">
        <v>2692</v>
      </c>
    </row>
    <row r="1406" spans="1:65" s="2" customFormat="1" ht="11.25">
      <c r="A1406" s="33"/>
      <c r="B1406" s="34"/>
      <c r="C1406" s="35"/>
      <c r="D1406" s="195" t="s">
        <v>149</v>
      </c>
      <c r="E1406" s="35"/>
      <c r="F1406" s="196" t="s">
        <v>2691</v>
      </c>
      <c r="G1406" s="35"/>
      <c r="H1406" s="35"/>
      <c r="I1406" s="166"/>
      <c r="J1406" s="166"/>
      <c r="K1406" s="35"/>
      <c r="L1406" s="35"/>
      <c r="M1406" s="36"/>
      <c r="N1406" s="197"/>
      <c r="O1406" s="198"/>
      <c r="P1406" s="70"/>
      <c r="Q1406" s="70"/>
      <c r="R1406" s="70"/>
      <c r="S1406" s="70"/>
      <c r="T1406" s="70"/>
      <c r="U1406" s="70"/>
      <c r="V1406" s="70"/>
      <c r="W1406" s="70"/>
      <c r="X1406" s="70"/>
      <c r="Y1406" s="71"/>
      <c r="Z1406" s="33"/>
      <c r="AA1406" s="33"/>
      <c r="AB1406" s="33"/>
      <c r="AC1406" s="33"/>
      <c r="AD1406" s="33"/>
      <c r="AE1406" s="33"/>
      <c r="AT1406" s="14" t="s">
        <v>149</v>
      </c>
      <c r="AU1406" s="14" t="s">
        <v>79</v>
      </c>
    </row>
    <row r="1407" spans="1:65" s="2" customFormat="1" ht="24.2" customHeight="1">
      <c r="A1407" s="33"/>
      <c r="B1407" s="34"/>
      <c r="C1407" s="180" t="s">
        <v>2693</v>
      </c>
      <c r="D1407" s="180" t="s">
        <v>140</v>
      </c>
      <c r="E1407" s="181" t="s">
        <v>2694</v>
      </c>
      <c r="F1407" s="182" t="s">
        <v>2695</v>
      </c>
      <c r="G1407" s="183" t="s">
        <v>143</v>
      </c>
      <c r="H1407" s="184">
        <v>2</v>
      </c>
      <c r="I1407" s="185"/>
      <c r="J1407" s="186"/>
      <c r="K1407" s="187">
        <f>ROUND(P1407*H1407,2)</f>
        <v>0</v>
      </c>
      <c r="L1407" s="182" t="s">
        <v>144</v>
      </c>
      <c r="M1407" s="188"/>
      <c r="N1407" s="189" t="s">
        <v>1</v>
      </c>
      <c r="O1407" s="190" t="s">
        <v>42</v>
      </c>
      <c r="P1407" s="191">
        <f>I1407+J1407</f>
        <v>0</v>
      </c>
      <c r="Q1407" s="191">
        <f>ROUND(I1407*H1407,2)</f>
        <v>0</v>
      </c>
      <c r="R1407" s="191">
        <f>ROUND(J1407*H1407,2)</f>
        <v>0</v>
      </c>
      <c r="S1407" s="70"/>
      <c r="T1407" s="192">
        <f>S1407*H1407</f>
        <v>0</v>
      </c>
      <c r="U1407" s="192">
        <v>0</v>
      </c>
      <c r="V1407" s="192">
        <f>U1407*H1407</f>
        <v>0</v>
      </c>
      <c r="W1407" s="192">
        <v>0</v>
      </c>
      <c r="X1407" s="192">
        <f>W1407*H1407</f>
        <v>0</v>
      </c>
      <c r="Y1407" s="193" t="s">
        <v>1</v>
      </c>
      <c r="Z1407" s="33"/>
      <c r="AA1407" s="33"/>
      <c r="AB1407" s="33"/>
      <c r="AC1407" s="33"/>
      <c r="AD1407" s="33"/>
      <c r="AE1407" s="33"/>
      <c r="AR1407" s="194" t="s">
        <v>152</v>
      </c>
      <c r="AT1407" s="194" t="s">
        <v>140</v>
      </c>
      <c r="AU1407" s="194" t="s">
        <v>79</v>
      </c>
      <c r="AY1407" s="14" t="s">
        <v>146</v>
      </c>
      <c r="BE1407" s="114">
        <f>IF(O1407="základní",K1407,0)</f>
        <v>0</v>
      </c>
      <c r="BF1407" s="114">
        <f>IF(O1407="snížená",K1407,0)</f>
        <v>0</v>
      </c>
      <c r="BG1407" s="114">
        <f>IF(O1407="zákl. přenesená",K1407,0)</f>
        <v>0</v>
      </c>
      <c r="BH1407" s="114">
        <f>IF(O1407="sníž. přenesená",K1407,0)</f>
        <v>0</v>
      </c>
      <c r="BI1407" s="114">
        <f>IF(O1407="nulová",K1407,0)</f>
        <v>0</v>
      </c>
      <c r="BJ1407" s="14" t="s">
        <v>87</v>
      </c>
      <c r="BK1407" s="114">
        <f>ROUND(P1407*H1407,2)</f>
        <v>0</v>
      </c>
      <c r="BL1407" s="14" t="s">
        <v>152</v>
      </c>
      <c r="BM1407" s="194" t="s">
        <v>2696</v>
      </c>
    </row>
    <row r="1408" spans="1:65" s="2" customFormat="1" ht="11.25">
      <c r="A1408" s="33"/>
      <c r="B1408" s="34"/>
      <c r="C1408" s="35"/>
      <c r="D1408" s="195" t="s">
        <v>149</v>
      </c>
      <c r="E1408" s="35"/>
      <c r="F1408" s="196" t="s">
        <v>2695</v>
      </c>
      <c r="G1408" s="35"/>
      <c r="H1408" s="35"/>
      <c r="I1408" s="166"/>
      <c r="J1408" s="166"/>
      <c r="K1408" s="35"/>
      <c r="L1408" s="35"/>
      <c r="M1408" s="36"/>
      <c r="N1408" s="197"/>
      <c r="O1408" s="198"/>
      <c r="P1408" s="70"/>
      <c r="Q1408" s="70"/>
      <c r="R1408" s="70"/>
      <c r="S1408" s="70"/>
      <c r="T1408" s="70"/>
      <c r="U1408" s="70"/>
      <c r="V1408" s="70"/>
      <c r="W1408" s="70"/>
      <c r="X1408" s="70"/>
      <c r="Y1408" s="71"/>
      <c r="Z1408" s="33"/>
      <c r="AA1408" s="33"/>
      <c r="AB1408" s="33"/>
      <c r="AC1408" s="33"/>
      <c r="AD1408" s="33"/>
      <c r="AE1408" s="33"/>
      <c r="AT1408" s="14" t="s">
        <v>149</v>
      </c>
      <c r="AU1408" s="14" t="s">
        <v>79</v>
      </c>
    </row>
    <row r="1409" spans="1:65" s="2" customFormat="1" ht="24.2" customHeight="1">
      <c r="A1409" s="33"/>
      <c r="B1409" s="34"/>
      <c r="C1409" s="180" t="s">
        <v>2697</v>
      </c>
      <c r="D1409" s="180" t="s">
        <v>140</v>
      </c>
      <c r="E1409" s="181" t="s">
        <v>2698</v>
      </c>
      <c r="F1409" s="182" t="s">
        <v>2699</v>
      </c>
      <c r="G1409" s="183" t="s">
        <v>143</v>
      </c>
      <c r="H1409" s="184">
        <v>2</v>
      </c>
      <c r="I1409" s="185"/>
      <c r="J1409" s="186"/>
      <c r="K1409" s="187">
        <f>ROUND(P1409*H1409,2)</f>
        <v>0</v>
      </c>
      <c r="L1409" s="182" t="s">
        <v>144</v>
      </c>
      <c r="M1409" s="188"/>
      <c r="N1409" s="189" t="s">
        <v>1</v>
      </c>
      <c r="O1409" s="190" t="s">
        <v>42</v>
      </c>
      <c r="P1409" s="191">
        <f>I1409+J1409</f>
        <v>0</v>
      </c>
      <c r="Q1409" s="191">
        <f>ROUND(I1409*H1409,2)</f>
        <v>0</v>
      </c>
      <c r="R1409" s="191">
        <f>ROUND(J1409*H1409,2)</f>
        <v>0</v>
      </c>
      <c r="S1409" s="70"/>
      <c r="T1409" s="192">
        <f>S1409*H1409</f>
        <v>0</v>
      </c>
      <c r="U1409" s="192">
        <v>0</v>
      </c>
      <c r="V1409" s="192">
        <f>U1409*H1409</f>
        <v>0</v>
      </c>
      <c r="W1409" s="192">
        <v>0</v>
      </c>
      <c r="X1409" s="192">
        <f>W1409*H1409</f>
        <v>0</v>
      </c>
      <c r="Y1409" s="193" t="s">
        <v>1</v>
      </c>
      <c r="Z1409" s="33"/>
      <c r="AA1409" s="33"/>
      <c r="AB1409" s="33"/>
      <c r="AC1409" s="33"/>
      <c r="AD1409" s="33"/>
      <c r="AE1409" s="33"/>
      <c r="AR1409" s="194" t="s">
        <v>152</v>
      </c>
      <c r="AT1409" s="194" t="s">
        <v>140</v>
      </c>
      <c r="AU1409" s="194" t="s">
        <v>79</v>
      </c>
      <c r="AY1409" s="14" t="s">
        <v>146</v>
      </c>
      <c r="BE1409" s="114">
        <f>IF(O1409="základní",K1409,0)</f>
        <v>0</v>
      </c>
      <c r="BF1409" s="114">
        <f>IF(O1409="snížená",K1409,0)</f>
        <v>0</v>
      </c>
      <c r="BG1409" s="114">
        <f>IF(O1409="zákl. přenesená",K1409,0)</f>
        <v>0</v>
      </c>
      <c r="BH1409" s="114">
        <f>IF(O1409="sníž. přenesená",K1409,0)</f>
        <v>0</v>
      </c>
      <c r="BI1409" s="114">
        <f>IF(O1409="nulová",K1409,0)</f>
        <v>0</v>
      </c>
      <c r="BJ1409" s="14" t="s">
        <v>87</v>
      </c>
      <c r="BK1409" s="114">
        <f>ROUND(P1409*H1409,2)</f>
        <v>0</v>
      </c>
      <c r="BL1409" s="14" t="s">
        <v>152</v>
      </c>
      <c r="BM1409" s="194" t="s">
        <v>2700</v>
      </c>
    </row>
    <row r="1410" spans="1:65" s="2" customFormat="1" ht="11.25">
      <c r="A1410" s="33"/>
      <c r="B1410" s="34"/>
      <c r="C1410" s="35"/>
      <c r="D1410" s="195" t="s">
        <v>149</v>
      </c>
      <c r="E1410" s="35"/>
      <c r="F1410" s="196" t="s">
        <v>2699</v>
      </c>
      <c r="G1410" s="35"/>
      <c r="H1410" s="35"/>
      <c r="I1410" s="166"/>
      <c r="J1410" s="166"/>
      <c r="K1410" s="35"/>
      <c r="L1410" s="35"/>
      <c r="M1410" s="36"/>
      <c r="N1410" s="197"/>
      <c r="O1410" s="198"/>
      <c r="P1410" s="70"/>
      <c r="Q1410" s="70"/>
      <c r="R1410" s="70"/>
      <c r="S1410" s="70"/>
      <c r="T1410" s="70"/>
      <c r="U1410" s="70"/>
      <c r="V1410" s="70"/>
      <c r="W1410" s="70"/>
      <c r="X1410" s="70"/>
      <c r="Y1410" s="71"/>
      <c r="Z1410" s="33"/>
      <c r="AA1410" s="33"/>
      <c r="AB1410" s="33"/>
      <c r="AC1410" s="33"/>
      <c r="AD1410" s="33"/>
      <c r="AE1410" s="33"/>
      <c r="AT1410" s="14" t="s">
        <v>149</v>
      </c>
      <c r="AU1410" s="14" t="s">
        <v>79</v>
      </c>
    </row>
    <row r="1411" spans="1:65" s="2" customFormat="1" ht="24.2" customHeight="1">
      <c r="A1411" s="33"/>
      <c r="B1411" s="34"/>
      <c r="C1411" s="180" t="s">
        <v>2701</v>
      </c>
      <c r="D1411" s="180" t="s">
        <v>140</v>
      </c>
      <c r="E1411" s="181" t="s">
        <v>2702</v>
      </c>
      <c r="F1411" s="182" t="s">
        <v>2703</v>
      </c>
      <c r="G1411" s="183" t="s">
        <v>143</v>
      </c>
      <c r="H1411" s="184">
        <v>1</v>
      </c>
      <c r="I1411" s="185"/>
      <c r="J1411" s="186"/>
      <c r="K1411" s="187">
        <f>ROUND(P1411*H1411,2)</f>
        <v>0</v>
      </c>
      <c r="L1411" s="182" t="s">
        <v>144</v>
      </c>
      <c r="M1411" s="188"/>
      <c r="N1411" s="189" t="s">
        <v>1</v>
      </c>
      <c r="O1411" s="190" t="s">
        <v>42</v>
      </c>
      <c r="P1411" s="191">
        <f>I1411+J1411</f>
        <v>0</v>
      </c>
      <c r="Q1411" s="191">
        <f>ROUND(I1411*H1411,2)</f>
        <v>0</v>
      </c>
      <c r="R1411" s="191">
        <f>ROUND(J1411*H1411,2)</f>
        <v>0</v>
      </c>
      <c r="S1411" s="70"/>
      <c r="T1411" s="192">
        <f>S1411*H1411</f>
        <v>0</v>
      </c>
      <c r="U1411" s="192">
        <v>0</v>
      </c>
      <c r="V1411" s="192">
        <f>U1411*H1411</f>
        <v>0</v>
      </c>
      <c r="W1411" s="192">
        <v>0</v>
      </c>
      <c r="X1411" s="192">
        <f>W1411*H1411</f>
        <v>0</v>
      </c>
      <c r="Y1411" s="193" t="s">
        <v>1</v>
      </c>
      <c r="Z1411" s="33"/>
      <c r="AA1411" s="33"/>
      <c r="AB1411" s="33"/>
      <c r="AC1411" s="33"/>
      <c r="AD1411" s="33"/>
      <c r="AE1411" s="33"/>
      <c r="AR1411" s="194" t="s">
        <v>152</v>
      </c>
      <c r="AT1411" s="194" t="s">
        <v>140</v>
      </c>
      <c r="AU1411" s="194" t="s">
        <v>79</v>
      </c>
      <c r="AY1411" s="14" t="s">
        <v>146</v>
      </c>
      <c r="BE1411" s="114">
        <f>IF(O1411="základní",K1411,0)</f>
        <v>0</v>
      </c>
      <c r="BF1411" s="114">
        <f>IF(O1411="snížená",K1411,0)</f>
        <v>0</v>
      </c>
      <c r="BG1411" s="114">
        <f>IF(O1411="zákl. přenesená",K1411,0)</f>
        <v>0</v>
      </c>
      <c r="BH1411" s="114">
        <f>IF(O1411="sníž. přenesená",K1411,0)</f>
        <v>0</v>
      </c>
      <c r="BI1411" s="114">
        <f>IF(O1411="nulová",K1411,0)</f>
        <v>0</v>
      </c>
      <c r="BJ1411" s="14" t="s">
        <v>87</v>
      </c>
      <c r="BK1411" s="114">
        <f>ROUND(P1411*H1411,2)</f>
        <v>0</v>
      </c>
      <c r="BL1411" s="14" t="s">
        <v>152</v>
      </c>
      <c r="BM1411" s="194" t="s">
        <v>2704</v>
      </c>
    </row>
    <row r="1412" spans="1:65" s="2" customFormat="1" ht="11.25">
      <c r="A1412" s="33"/>
      <c r="B1412" s="34"/>
      <c r="C1412" s="35"/>
      <c r="D1412" s="195" t="s">
        <v>149</v>
      </c>
      <c r="E1412" s="35"/>
      <c r="F1412" s="196" t="s">
        <v>2703</v>
      </c>
      <c r="G1412" s="35"/>
      <c r="H1412" s="35"/>
      <c r="I1412" s="166"/>
      <c r="J1412" s="166"/>
      <c r="K1412" s="35"/>
      <c r="L1412" s="35"/>
      <c r="M1412" s="36"/>
      <c r="N1412" s="197"/>
      <c r="O1412" s="198"/>
      <c r="P1412" s="70"/>
      <c r="Q1412" s="70"/>
      <c r="R1412" s="70"/>
      <c r="S1412" s="70"/>
      <c r="T1412" s="70"/>
      <c r="U1412" s="70"/>
      <c r="V1412" s="70"/>
      <c r="W1412" s="70"/>
      <c r="X1412" s="70"/>
      <c r="Y1412" s="71"/>
      <c r="Z1412" s="33"/>
      <c r="AA1412" s="33"/>
      <c r="AB1412" s="33"/>
      <c r="AC1412" s="33"/>
      <c r="AD1412" s="33"/>
      <c r="AE1412" s="33"/>
      <c r="AT1412" s="14" t="s">
        <v>149</v>
      </c>
      <c r="AU1412" s="14" t="s">
        <v>79</v>
      </c>
    </row>
    <row r="1413" spans="1:65" s="2" customFormat="1" ht="24.2" customHeight="1">
      <c r="A1413" s="33"/>
      <c r="B1413" s="34"/>
      <c r="C1413" s="180" t="s">
        <v>2705</v>
      </c>
      <c r="D1413" s="180" t="s">
        <v>140</v>
      </c>
      <c r="E1413" s="181" t="s">
        <v>2706</v>
      </c>
      <c r="F1413" s="182" t="s">
        <v>2707</v>
      </c>
      <c r="G1413" s="183" t="s">
        <v>143</v>
      </c>
      <c r="H1413" s="184">
        <v>1</v>
      </c>
      <c r="I1413" s="185"/>
      <c r="J1413" s="186"/>
      <c r="K1413" s="187">
        <f>ROUND(P1413*H1413,2)</f>
        <v>0</v>
      </c>
      <c r="L1413" s="182" t="s">
        <v>144</v>
      </c>
      <c r="M1413" s="188"/>
      <c r="N1413" s="189" t="s">
        <v>1</v>
      </c>
      <c r="O1413" s="190" t="s">
        <v>42</v>
      </c>
      <c r="P1413" s="191">
        <f>I1413+J1413</f>
        <v>0</v>
      </c>
      <c r="Q1413" s="191">
        <f>ROUND(I1413*H1413,2)</f>
        <v>0</v>
      </c>
      <c r="R1413" s="191">
        <f>ROUND(J1413*H1413,2)</f>
        <v>0</v>
      </c>
      <c r="S1413" s="70"/>
      <c r="T1413" s="192">
        <f>S1413*H1413</f>
        <v>0</v>
      </c>
      <c r="U1413" s="192">
        <v>0</v>
      </c>
      <c r="V1413" s="192">
        <f>U1413*H1413</f>
        <v>0</v>
      </c>
      <c r="W1413" s="192">
        <v>0</v>
      </c>
      <c r="X1413" s="192">
        <f>W1413*H1413</f>
        <v>0</v>
      </c>
      <c r="Y1413" s="193" t="s">
        <v>1</v>
      </c>
      <c r="Z1413" s="33"/>
      <c r="AA1413" s="33"/>
      <c r="AB1413" s="33"/>
      <c r="AC1413" s="33"/>
      <c r="AD1413" s="33"/>
      <c r="AE1413" s="33"/>
      <c r="AR1413" s="194" t="s">
        <v>152</v>
      </c>
      <c r="AT1413" s="194" t="s">
        <v>140</v>
      </c>
      <c r="AU1413" s="194" t="s">
        <v>79</v>
      </c>
      <c r="AY1413" s="14" t="s">
        <v>146</v>
      </c>
      <c r="BE1413" s="114">
        <f>IF(O1413="základní",K1413,0)</f>
        <v>0</v>
      </c>
      <c r="BF1413" s="114">
        <f>IF(O1413="snížená",K1413,0)</f>
        <v>0</v>
      </c>
      <c r="BG1413" s="114">
        <f>IF(O1413="zákl. přenesená",K1413,0)</f>
        <v>0</v>
      </c>
      <c r="BH1413" s="114">
        <f>IF(O1413="sníž. přenesená",K1413,0)</f>
        <v>0</v>
      </c>
      <c r="BI1413" s="114">
        <f>IF(O1413="nulová",K1413,0)</f>
        <v>0</v>
      </c>
      <c r="BJ1413" s="14" t="s">
        <v>87</v>
      </c>
      <c r="BK1413" s="114">
        <f>ROUND(P1413*H1413,2)</f>
        <v>0</v>
      </c>
      <c r="BL1413" s="14" t="s">
        <v>152</v>
      </c>
      <c r="BM1413" s="194" t="s">
        <v>2708</v>
      </c>
    </row>
    <row r="1414" spans="1:65" s="2" customFormat="1" ht="11.25">
      <c r="A1414" s="33"/>
      <c r="B1414" s="34"/>
      <c r="C1414" s="35"/>
      <c r="D1414" s="195" t="s">
        <v>149</v>
      </c>
      <c r="E1414" s="35"/>
      <c r="F1414" s="196" t="s">
        <v>2707</v>
      </c>
      <c r="G1414" s="35"/>
      <c r="H1414" s="35"/>
      <c r="I1414" s="166"/>
      <c r="J1414" s="166"/>
      <c r="K1414" s="35"/>
      <c r="L1414" s="35"/>
      <c r="M1414" s="36"/>
      <c r="N1414" s="197"/>
      <c r="O1414" s="198"/>
      <c r="P1414" s="70"/>
      <c r="Q1414" s="70"/>
      <c r="R1414" s="70"/>
      <c r="S1414" s="70"/>
      <c r="T1414" s="70"/>
      <c r="U1414" s="70"/>
      <c r="V1414" s="70"/>
      <c r="W1414" s="70"/>
      <c r="X1414" s="70"/>
      <c r="Y1414" s="71"/>
      <c r="Z1414" s="33"/>
      <c r="AA1414" s="33"/>
      <c r="AB1414" s="33"/>
      <c r="AC1414" s="33"/>
      <c r="AD1414" s="33"/>
      <c r="AE1414" s="33"/>
      <c r="AT1414" s="14" t="s">
        <v>149</v>
      </c>
      <c r="AU1414" s="14" t="s">
        <v>79</v>
      </c>
    </row>
    <row r="1415" spans="1:65" s="2" customFormat="1" ht="24.2" customHeight="1">
      <c r="A1415" s="33"/>
      <c r="B1415" s="34"/>
      <c r="C1415" s="180" t="s">
        <v>2709</v>
      </c>
      <c r="D1415" s="180" t="s">
        <v>140</v>
      </c>
      <c r="E1415" s="181" t="s">
        <v>2710</v>
      </c>
      <c r="F1415" s="182" t="s">
        <v>2711</v>
      </c>
      <c r="G1415" s="183" t="s">
        <v>143</v>
      </c>
      <c r="H1415" s="184">
        <v>1</v>
      </c>
      <c r="I1415" s="185"/>
      <c r="J1415" s="186"/>
      <c r="K1415" s="187">
        <f>ROUND(P1415*H1415,2)</f>
        <v>0</v>
      </c>
      <c r="L1415" s="182" t="s">
        <v>144</v>
      </c>
      <c r="M1415" s="188"/>
      <c r="N1415" s="189" t="s">
        <v>1</v>
      </c>
      <c r="O1415" s="190" t="s">
        <v>42</v>
      </c>
      <c r="P1415" s="191">
        <f>I1415+J1415</f>
        <v>0</v>
      </c>
      <c r="Q1415" s="191">
        <f>ROUND(I1415*H1415,2)</f>
        <v>0</v>
      </c>
      <c r="R1415" s="191">
        <f>ROUND(J1415*H1415,2)</f>
        <v>0</v>
      </c>
      <c r="S1415" s="70"/>
      <c r="T1415" s="192">
        <f>S1415*H1415</f>
        <v>0</v>
      </c>
      <c r="U1415" s="192">
        <v>0</v>
      </c>
      <c r="V1415" s="192">
        <f>U1415*H1415</f>
        <v>0</v>
      </c>
      <c r="W1415" s="192">
        <v>0</v>
      </c>
      <c r="X1415" s="192">
        <f>W1415*H1415</f>
        <v>0</v>
      </c>
      <c r="Y1415" s="193" t="s">
        <v>1</v>
      </c>
      <c r="Z1415" s="33"/>
      <c r="AA1415" s="33"/>
      <c r="AB1415" s="33"/>
      <c r="AC1415" s="33"/>
      <c r="AD1415" s="33"/>
      <c r="AE1415" s="33"/>
      <c r="AR1415" s="194" t="s">
        <v>152</v>
      </c>
      <c r="AT1415" s="194" t="s">
        <v>140</v>
      </c>
      <c r="AU1415" s="194" t="s">
        <v>79</v>
      </c>
      <c r="AY1415" s="14" t="s">
        <v>146</v>
      </c>
      <c r="BE1415" s="114">
        <f>IF(O1415="základní",K1415,0)</f>
        <v>0</v>
      </c>
      <c r="BF1415" s="114">
        <f>IF(O1415="snížená",K1415,0)</f>
        <v>0</v>
      </c>
      <c r="BG1415" s="114">
        <f>IF(O1415="zákl. přenesená",K1415,0)</f>
        <v>0</v>
      </c>
      <c r="BH1415" s="114">
        <f>IF(O1415="sníž. přenesená",K1415,0)</f>
        <v>0</v>
      </c>
      <c r="BI1415" s="114">
        <f>IF(O1415="nulová",K1415,0)</f>
        <v>0</v>
      </c>
      <c r="BJ1415" s="14" t="s">
        <v>87</v>
      </c>
      <c r="BK1415" s="114">
        <f>ROUND(P1415*H1415,2)</f>
        <v>0</v>
      </c>
      <c r="BL1415" s="14" t="s">
        <v>152</v>
      </c>
      <c r="BM1415" s="194" t="s">
        <v>2712</v>
      </c>
    </row>
    <row r="1416" spans="1:65" s="2" customFormat="1" ht="11.25">
      <c r="A1416" s="33"/>
      <c r="B1416" s="34"/>
      <c r="C1416" s="35"/>
      <c r="D1416" s="195" t="s">
        <v>149</v>
      </c>
      <c r="E1416" s="35"/>
      <c r="F1416" s="196" t="s">
        <v>2711</v>
      </c>
      <c r="G1416" s="35"/>
      <c r="H1416" s="35"/>
      <c r="I1416" s="166"/>
      <c r="J1416" s="166"/>
      <c r="K1416" s="35"/>
      <c r="L1416" s="35"/>
      <c r="M1416" s="36"/>
      <c r="N1416" s="197"/>
      <c r="O1416" s="198"/>
      <c r="P1416" s="70"/>
      <c r="Q1416" s="70"/>
      <c r="R1416" s="70"/>
      <c r="S1416" s="70"/>
      <c r="T1416" s="70"/>
      <c r="U1416" s="70"/>
      <c r="V1416" s="70"/>
      <c r="W1416" s="70"/>
      <c r="X1416" s="70"/>
      <c r="Y1416" s="71"/>
      <c r="Z1416" s="33"/>
      <c r="AA1416" s="33"/>
      <c r="AB1416" s="33"/>
      <c r="AC1416" s="33"/>
      <c r="AD1416" s="33"/>
      <c r="AE1416" s="33"/>
      <c r="AT1416" s="14" t="s">
        <v>149</v>
      </c>
      <c r="AU1416" s="14" t="s">
        <v>79</v>
      </c>
    </row>
    <row r="1417" spans="1:65" s="2" customFormat="1" ht="24.2" customHeight="1">
      <c r="A1417" s="33"/>
      <c r="B1417" s="34"/>
      <c r="C1417" s="180" t="s">
        <v>2713</v>
      </c>
      <c r="D1417" s="180" t="s">
        <v>140</v>
      </c>
      <c r="E1417" s="181" t="s">
        <v>2714</v>
      </c>
      <c r="F1417" s="182" t="s">
        <v>2715</v>
      </c>
      <c r="G1417" s="183" t="s">
        <v>143</v>
      </c>
      <c r="H1417" s="184">
        <v>1</v>
      </c>
      <c r="I1417" s="185"/>
      <c r="J1417" s="186"/>
      <c r="K1417" s="187">
        <f>ROUND(P1417*H1417,2)</f>
        <v>0</v>
      </c>
      <c r="L1417" s="182" t="s">
        <v>144</v>
      </c>
      <c r="M1417" s="188"/>
      <c r="N1417" s="189" t="s">
        <v>1</v>
      </c>
      <c r="O1417" s="190" t="s">
        <v>42</v>
      </c>
      <c r="P1417" s="191">
        <f>I1417+J1417</f>
        <v>0</v>
      </c>
      <c r="Q1417" s="191">
        <f>ROUND(I1417*H1417,2)</f>
        <v>0</v>
      </c>
      <c r="R1417" s="191">
        <f>ROUND(J1417*H1417,2)</f>
        <v>0</v>
      </c>
      <c r="S1417" s="70"/>
      <c r="T1417" s="192">
        <f>S1417*H1417</f>
        <v>0</v>
      </c>
      <c r="U1417" s="192">
        <v>0</v>
      </c>
      <c r="V1417" s="192">
        <f>U1417*H1417</f>
        <v>0</v>
      </c>
      <c r="W1417" s="192">
        <v>0</v>
      </c>
      <c r="X1417" s="192">
        <f>W1417*H1417</f>
        <v>0</v>
      </c>
      <c r="Y1417" s="193" t="s">
        <v>1</v>
      </c>
      <c r="Z1417" s="33"/>
      <c r="AA1417" s="33"/>
      <c r="AB1417" s="33"/>
      <c r="AC1417" s="33"/>
      <c r="AD1417" s="33"/>
      <c r="AE1417" s="33"/>
      <c r="AR1417" s="194" t="s">
        <v>152</v>
      </c>
      <c r="AT1417" s="194" t="s">
        <v>140</v>
      </c>
      <c r="AU1417" s="194" t="s">
        <v>79</v>
      </c>
      <c r="AY1417" s="14" t="s">
        <v>146</v>
      </c>
      <c r="BE1417" s="114">
        <f>IF(O1417="základní",K1417,0)</f>
        <v>0</v>
      </c>
      <c r="BF1417" s="114">
        <f>IF(O1417="snížená",K1417,0)</f>
        <v>0</v>
      </c>
      <c r="BG1417" s="114">
        <f>IF(O1417="zákl. přenesená",K1417,0)</f>
        <v>0</v>
      </c>
      <c r="BH1417" s="114">
        <f>IF(O1417="sníž. přenesená",K1417,0)</f>
        <v>0</v>
      </c>
      <c r="BI1417" s="114">
        <f>IF(O1417="nulová",K1417,0)</f>
        <v>0</v>
      </c>
      <c r="BJ1417" s="14" t="s">
        <v>87</v>
      </c>
      <c r="BK1417" s="114">
        <f>ROUND(P1417*H1417,2)</f>
        <v>0</v>
      </c>
      <c r="BL1417" s="14" t="s">
        <v>152</v>
      </c>
      <c r="BM1417" s="194" t="s">
        <v>2716</v>
      </c>
    </row>
    <row r="1418" spans="1:65" s="2" customFormat="1" ht="11.25">
      <c r="A1418" s="33"/>
      <c r="B1418" s="34"/>
      <c r="C1418" s="35"/>
      <c r="D1418" s="195" t="s">
        <v>149</v>
      </c>
      <c r="E1418" s="35"/>
      <c r="F1418" s="196" t="s">
        <v>2715</v>
      </c>
      <c r="G1418" s="35"/>
      <c r="H1418" s="35"/>
      <c r="I1418" s="166"/>
      <c r="J1418" s="166"/>
      <c r="K1418" s="35"/>
      <c r="L1418" s="35"/>
      <c r="M1418" s="36"/>
      <c r="N1418" s="197"/>
      <c r="O1418" s="198"/>
      <c r="P1418" s="70"/>
      <c r="Q1418" s="70"/>
      <c r="R1418" s="70"/>
      <c r="S1418" s="70"/>
      <c r="T1418" s="70"/>
      <c r="U1418" s="70"/>
      <c r="V1418" s="70"/>
      <c r="W1418" s="70"/>
      <c r="X1418" s="70"/>
      <c r="Y1418" s="71"/>
      <c r="Z1418" s="33"/>
      <c r="AA1418" s="33"/>
      <c r="AB1418" s="33"/>
      <c r="AC1418" s="33"/>
      <c r="AD1418" s="33"/>
      <c r="AE1418" s="33"/>
      <c r="AT1418" s="14" t="s">
        <v>149</v>
      </c>
      <c r="AU1418" s="14" t="s">
        <v>79</v>
      </c>
    </row>
    <row r="1419" spans="1:65" s="2" customFormat="1" ht="24.2" customHeight="1">
      <c r="A1419" s="33"/>
      <c r="B1419" s="34"/>
      <c r="C1419" s="180" t="s">
        <v>2717</v>
      </c>
      <c r="D1419" s="180" t="s">
        <v>140</v>
      </c>
      <c r="E1419" s="181" t="s">
        <v>2718</v>
      </c>
      <c r="F1419" s="182" t="s">
        <v>2719</v>
      </c>
      <c r="G1419" s="183" t="s">
        <v>143</v>
      </c>
      <c r="H1419" s="184">
        <v>1</v>
      </c>
      <c r="I1419" s="185"/>
      <c r="J1419" s="186"/>
      <c r="K1419" s="187">
        <f>ROUND(P1419*H1419,2)</f>
        <v>0</v>
      </c>
      <c r="L1419" s="182" t="s">
        <v>144</v>
      </c>
      <c r="M1419" s="188"/>
      <c r="N1419" s="189" t="s">
        <v>1</v>
      </c>
      <c r="O1419" s="190" t="s">
        <v>42</v>
      </c>
      <c r="P1419" s="191">
        <f>I1419+J1419</f>
        <v>0</v>
      </c>
      <c r="Q1419" s="191">
        <f>ROUND(I1419*H1419,2)</f>
        <v>0</v>
      </c>
      <c r="R1419" s="191">
        <f>ROUND(J1419*H1419,2)</f>
        <v>0</v>
      </c>
      <c r="S1419" s="70"/>
      <c r="T1419" s="192">
        <f>S1419*H1419</f>
        <v>0</v>
      </c>
      <c r="U1419" s="192">
        <v>0</v>
      </c>
      <c r="V1419" s="192">
        <f>U1419*H1419</f>
        <v>0</v>
      </c>
      <c r="W1419" s="192">
        <v>0</v>
      </c>
      <c r="X1419" s="192">
        <f>W1419*H1419</f>
        <v>0</v>
      </c>
      <c r="Y1419" s="193" t="s">
        <v>1</v>
      </c>
      <c r="Z1419" s="33"/>
      <c r="AA1419" s="33"/>
      <c r="AB1419" s="33"/>
      <c r="AC1419" s="33"/>
      <c r="AD1419" s="33"/>
      <c r="AE1419" s="33"/>
      <c r="AR1419" s="194" t="s">
        <v>152</v>
      </c>
      <c r="AT1419" s="194" t="s">
        <v>140</v>
      </c>
      <c r="AU1419" s="194" t="s">
        <v>79</v>
      </c>
      <c r="AY1419" s="14" t="s">
        <v>146</v>
      </c>
      <c r="BE1419" s="114">
        <f>IF(O1419="základní",K1419,0)</f>
        <v>0</v>
      </c>
      <c r="BF1419" s="114">
        <f>IF(O1419="snížená",K1419,0)</f>
        <v>0</v>
      </c>
      <c r="BG1419" s="114">
        <f>IF(O1419="zákl. přenesená",K1419,0)</f>
        <v>0</v>
      </c>
      <c r="BH1419" s="114">
        <f>IF(O1419="sníž. přenesená",K1419,0)</f>
        <v>0</v>
      </c>
      <c r="BI1419" s="114">
        <f>IF(O1419="nulová",K1419,0)</f>
        <v>0</v>
      </c>
      <c r="BJ1419" s="14" t="s">
        <v>87</v>
      </c>
      <c r="BK1419" s="114">
        <f>ROUND(P1419*H1419,2)</f>
        <v>0</v>
      </c>
      <c r="BL1419" s="14" t="s">
        <v>152</v>
      </c>
      <c r="BM1419" s="194" t="s">
        <v>2720</v>
      </c>
    </row>
    <row r="1420" spans="1:65" s="2" customFormat="1" ht="11.25">
      <c r="A1420" s="33"/>
      <c r="B1420" s="34"/>
      <c r="C1420" s="35"/>
      <c r="D1420" s="195" t="s">
        <v>149</v>
      </c>
      <c r="E1420" s="35"/>
      <c r="F1420" s="196" t="s">
        <v>2719</v>
      </c>
      <c r="G1420" s="35"/>
      <c r="H1420" s="35"/>
      <c r="I1420" s="166"/>
      <c r="J1420" s="166"/>
      <c r="K1420" s="35"/>
      <c r="L1420" s="35"/>
      <c r="M1420" s="36"/>
      <c r="N1420" s="197"/>
      <c r="O1420" s="198"/>
      <c r="P1420" s="70"/>
      <c r="Q1420" s="70"/>
      <c r="R1420" s="70"/>
      <c r="S1420" s="70"/>
      <c r="T1420" s="70"/>
      <c r="U1420" s="70"/>
      <c r="V1420" s="70"/>
      <c r="W1420" s="70"/>
      <c r="X1420" s="70"/>
      <c r="Y1420" s="71"/>
      <c r="Z1420" s="33"/>
      <c r="AA1420" s="33"/>
      <c r="AB1420" s="33"/>
      <c r="AC1420" s="33"/>
      <c r="AD1420" s="33"/>
      <c r="AE1420" s="33"/>
      <c r="AT1420" s="14" t="s">
        <v>149</v>
      </c>
      <c r="AU1420" s="14" t="s">
        <v>79</v>
      </c>
    </row>
    <row r="1421" spans="1:65" s="2" customFormat="1" ht="24.2" customHeight="1">
      <c r="A1421" s="33"/>
      <c r="B1421" s="34"/>
      <c r="C1421" s="180" t="s">
        <v>2721</v>
      </c>
      <c r="D1421" s="180" t="s">
        <v>140</v>
      </c>
      <c r="E1421" s="181" t="s">
        <v>2722</v>
      </c>
      <c r="F1421" s="182" t="s">
        <v>2723</v>
      </c>
      <c r="G1421" s="183" t="s">
        <v>143</v>
      </c>
      <c r="H1421" s="184">
        <v>1</v>
      </c>
      <c r="I1421" s="185"/>
      <c r="J1421" s="186"/>
      <c r="K1421" s="187">
        <f>ROUND(P1421*H1421,2)</f>
        <v>0</v>
      </c>
      <c r="L1421" s="182" t="s">
        <v>144</v>
      </c>
      <c r="M1421" s="188"/>
      <c r="N1421" s="189" t="s">
        <v>1</v>
      </c>
      <c r="O1421" s="190" t="s">
        <v>42</v>
      </c>
      <c r="P1421" s="191">
        <f>I1421+J1421</f>
        <v>0</v>
      </c>
      <c r="Q1421" s="191">
        <f>ROUND(I1421*H1421,2)</f>
        <v>0</v>
      </c>
      <c r="R1421" s="191">
        <f>ROUND(J1421*H1421,2)</f>
        <v>0</v>
      </c>
      <c r="S1421" s="70"/>
      <c r="T1421" s="192">
        <f>S1421*H1421</f>
        <v>0</v>
      </c>
      <c r="U1421" s="192">
        <v>0</v>
      </c>
      <c r="V1421" s="192">
        <f>U1421*H1421</f>
        <v>0</v>
      </c>
      <c r="W1421" s="192">
        <v>0</v>
      </c>
      <c r="X1421" s="192">
        <f>W1421*H1421</f>
        <v>0</v>
      </c>
      <c r="Y1421" s="193" t="s">
        <v>1</v>
      </c>
      <c r="Z1421" s="33"/>
      <c r="AA1421" s="33"/>
      <c r="AB1421" s="33"/>
      <c r="AC1421" s="33"/>
      <c r="AD1421" s="33"/>
      <c r="AE1421" s="33"/>
      <c r="AR1421" s="194" t="s">
        <v>152</v>
      </c>
      <c r="AT1421" s="194" t="s">
        <v>140</v>
      </c>
      <c r="AU1421" s="194" t="s">
        <v>79</v>
      </c>
      <c r="AY1421" s="14" t="s">
        <v>146</v>
      </c>
      <c r="BE1421" s="114">
        <f>IF(O1421="základní",K1421,0)</f>
        <v>0</v>
      </c>
      <c r="BF1421" s="114">
        <f>IF(O1421="snížená",K1421,0)</f>
        <v>0</v>
      </c>
      <c r="BG1421" s="114">
        <f>IF(O1421="zákl. přenesená",K1421,0)</f>
        <v>0</v>
      </c>
      <c r="BH1421" s="114">
        <f>IF(O1421="sníž. přenesená",K1421,0)</f>
        <v>0</v>
      </c>
      <c r="BI1421" s="114">
        <f>IF(O1421="nulová",K1421,0)</f>
        <v>0</v>
      </c>
      <c r="BJ1421" s="14" t="s">
        <v>87</v>
      </c>
      <c r="BK1421" s="114">
        <f>ROUND(P1421*H1421,2)</f>
        <v>0</v>
      </c>
      <c r="BL1421" s="14" t="s">
        <v>152</v>
      </c>
      <c r="BM1421" s="194" t="s">
        <v>2724</v>
      </c>
    </row>
    <row r="1422" spans="1:65" s="2" customFormat="1" ht="11.25">
      <c r="A1422" s="33"/>
      <c r="B1422" s="34"/>
      <c r="C1422" s="35"/>
      <c r="D1422" s="195" t="s">
        <v>149</v>
      </c>
      <c r="E1422" s="35"/>
      <c r="F1422" s="196" t="s">
        <v>2723</v>
      </c>
      <c r="G1422" s="35"/>
      <c r="H1422" s="35"/>
      <c r="I1422" s="166"/>
      <c r="J1422" s="166"/>
      <c r="K1422" s="35"/>
      <c r="L1422" s="35"/>
      <c r="M1422" s="36"/>
      <c r="N1422" s="197"/>
      <c r="O1422" s="198"/>
      <c r="P1422" s="70"/>
      <c r="Q1422" s="70"/>
      <c r="R1422" s="70"/>
      <c r="S1422" s="70"/>
      <c r="T1422" s="70"/>
      <c r="U1422" s="70"/>
      <c r="V1422" s="70"/>
      <c r="W1422" s="70"/>
      <c r="X1422" s="70"/>
      <c r="Y1422" s="71"/>
      <c r="Z1422" s="33"/>
      <c r="AA1422" s="33"/>
      <c r="AB1422" s="33"/>
      <c r="AC1422" s="33"/>
      <c r="AD1422" s="33"/>
      <c r="AE1422" s="33"/>
      <c r="AT1422" s="14" t="s">
        <v>149</v>
      </c>
      <c r="AU1422" s="14" t="s">
        <v>79</v>
      </c>
    </row>
    <row r="1423" spans="1:65" s="2" customFormat="1" ht="24.2" customHeight="1">
      <c r="A1423" s="33"/>
      <c r="B1423" s="34"/>
      <c r="C1423" s="180" t="s">
        <v>2725</v>
      </c>
      <c r="D1423" s="180" t="s">
        <v>140</v>
      </c>
      <c r="E1423" s="181" t="s">
        <v>2726</v>
      </c>
      <c r="F1423" s="182" t="s">
        <v>2727</v>
      </c>
      <c r="G1423" s="183" t="s">
        <v>143</v>
      </c>
      <c r="H1423" s="184">
        <v>1</v>
      </c>
      <c r="I1423" s="185"/>
      <c r="J1423" s="186"/>
      <c r="K1423" s="187">
        <f>ROUND(P1423*H1423,2)</f>
        <v>0</v>
      </c>
      <c r="L1423" s="182" t="s">
        <v>144</v>
      </c>
      <c r="M1423" s="188"/>
      <c r="N1423" s="189" t="s">
        <v>1</v>
      </c>
      <c r="O1423" s="190" t="s">
        <v>42</v>
      </c>
      <c r="P1423" s="191">
        <f>I1423+J1423</f>
        <v>0</v>
      </c>
      <c r="Q1423" s="191">
        <f>ROUND(I1423*H1423,2)</f>
        <v>0</v>
      </c>
      <c r="R1423" s="191">
        <f>ROUND(J1423*H1423,2)</f>
        <v>0</v>
      </c>
      <c r="S1423" s="70"/>
      <c r="T1423" s="192">
        <f>S1423*H1423</f>
        <v>0</v>
      </c>
      <c r="U1423" s="192">
        <v>0</v>
      </c>
      <c r="V1423" s="192">
        <f>U1423*H1423</f>
        <v>0</v>
      </c>
      <c r="W1423" s="192">
        <v>0</v>
      </c>
      <c r="X1423" s="192">
        <f>W1423*H1423</f>
        <v>0</v>
      </c>
      <c r="Y1423" s="193" t="s">
        <v>1</v>
      </c>
      <c r="Z1423" s="33"/>
      <c r="AA1423" s="33"/>
      <c r="AB1423" s="33"/>
      <c r="AC1423" s="33"/>
      <c r="AD1423" s="33"/>
      <c r="AE1423" s="33"/>
      <c r="AR1423" s="194" t="s">
        <v>152</v>
      </c>
      <c r="AT1423" s="194" t="s">
        <v>140</v>
      </c>
      <c r="AU1423" s="194" t="s">
        <v>79</v>
      </c>
      <c r="AY1423" s="14" t="s">
        <v>146</v>
      </c>
      <c r="BE1423" s="114">
        <f>IF(O1423="základní",K1423,0)</f>
        <v>0</v>
      </c>
      <c r="BF1423" s="114">
        <f>IF(O1423="snížená",K1423,0)</f>
        <v>0</v>
      </c>
      <c r="BG1423" s="114">
        <f>IF(O1423="zákl. přenesená",K1423,0)</f>
        <v>0</v>
      </c>
      <c r="BH1423" s="114">
        <f>IF(O1423="sníž. přenesená",K1423,0)</f>
        <v>0</v>
      </c>
      <c r="BI1423" s="114">
        <f>IF(O1423="nulová",K1423,0)</f>
        <v>0</v>
      </c>
      <c r="BJ1423" s="14" t="s">
        <v>87</v>
      </c>
      <c r="BK1423" s="114">
        <f>ROUND(P1423*H1423,2)</f>
        <v>0</v>
      </c>
      <c r="BL1423" s="14" t="s">
        <v>152</v>
      </c>
      <c r="BM1423" s="194" t="s">
        <v>2728</v>
      </c>
    </row>
    <row r="1424" spans="1:65" s="2" customFormat="1" ht="11.25">
      <c r="A1424" s="33"/>
      <c r="B1424" s="34"/>
      <c r="C1424" s="35"/>
      <c r="D1424" s="195" t="s">
        <v>149</v>
      </c>
      <c r="E1424" s="35"/>
      <c r="F1424" s="196" t="s">
        <v>2727</v>
      </c>
      <c r="G1424" s="35"/>
      <c r="H1424" s="35"/>
      <c r="I1424" s="166"/>
      <c r="J1424" s="166"/>
      <c r="K1424" s="35"/>
      <c r="L1424" s="35"/>
      <c r="M1424" s="36"/>
      <c r="N1424" s="197"/>
      <c r="O1424" s="198"/>
      <c r="P1424" s="70"/>
      <c r="Q1424" s="70"/>
      <c r="R1424" s="70"/>
      <c r="S1424" s="70"/>
      <c r="T1424" s="70"/>
      <c r="U1424" s="70"/>
      <c r="V1424" s="70"/>
      <c r="W1424" s="70"/>
      <c r="X1424" s="70"/>
      <c r="Y1424" s="71"/>
      <c r="Z1424" s="33"/>
      <c r="AA1424" s="33"/>
      <c r="AB1424" s="33"/>
      <c r="AC1424" s="33"/>
      <c r="AD1424" s="33"/>
      <c r="AE1424" s="33"/>
      <c r="AT1424" s="14" t="s">
        <v>149</v>
      </c>
      <c r="AU1424" s="14" t="s">
        <v>79</v>
      </c>
    </row>
    <row r="1425" spans="1:65" s="2" customFormat="1" ht="24.2" customHeight="1">
      <c r="A1425" s="33"/>
      <c r="B1425" s="34"/>
      <c r="C1425" s="180" t="s">
        <v>2729</v>
      </c>
      <c r="D1425" s="180" t="s">
        <v>140</v>
      </c>
      <c r="E1425" s="181" t="s">
        <v>2730</v>
      </c>
      <c r="F1425" s="182" t="s">
        <v>2731</v>
      </c>
      <c r="G1425" s="183" t="s">
        <v>143</v>
      </c>
      <c r="H1425" s="184">
        <v>1</v>
      </c>
      <c r="I1425" s="185"/>
      <c r="J1425" s="186"/>
      <c r="K1425" s="187">
        <f>ROUND(P1425*H1425,2)</f>
        <v>0</v>
      </c>
      <c r="L1425" s="182" t="s">
        <v>144</v>
      </c>
      <c r="M1425" s="188"/>
      <c r="N1425" s="189" t="s">
        <v>1</v>
      </c>
      <c r="O1425" s="190" t="s">
        <v>42</v>
      </c>
      <c r="P1425" s="191">
        <f>I1425+J1425</f>
        <v>0</v>
      </c>
      <c r="Q1425" s="191">
        <f>ROUND(I1425*H1425,2)</f>
        <v>0</v>
      </c>
      <c r="R1425" s="191">
        <f>ROUND(J1425*H1425,2)</f>
        <v>0</v>
      </c>
      <c r="S1425" s="70"/>
      <c r="T1425" s="192">
        <f>S1425*H1425</f>
        <v>0</v>
      </c>
      <c r="U1425" s="192">
        <v>0</v>
      </c>
      <c r="V1425" s="192">
        <f>U1425*H1425</f>
        <v>0</v>
      </c>
      <c r="W1425" s="192">
        <v>0</v>
      </c>
      <c r="X1425" s="192">
        <f>W1425*H1425</f>
        <v>0</v>
      </c>
      <c r="Y1425" s="193" t="s">
        <v>1</v>
      </c>
      <c r="Z1425" s="33"/>
      <c r="AA1425" s="33"/>
      <c r="AB1425" s="33"/>
      <c r="AC1425" s="33"/>
      <c r="AD1425" s="33"/>
      <c r="AE1425" s="33"/>
      <c r="AR1425" s="194" t="s">
        <v>152</v>
      </c>
      <c r="AT1425" s="194" t="s">
        <v>140</v>
      </c>
      <c r="AU1425" s="194" t="s">
        <v>79</v>
      </c>
      <c r="AY1425" s="14" t="s">
        <v>146</v>
      </c>
      <c r="BE1425" s="114">
        <f>IF(O1425="základní",K1425,0)</f>
        <v>0</v>
      </c>
      <c r="BF1425" s="114">
        <f>IF(O1425="snížená",K1425,0)</f>
        <v>0</v>
      </c>
      <c r="BG1425" s="114">
        <f>IF(O1425="zákl. přenesená",K1425,0)</f>
        <v>0</v>
      </c>
      <c r="BH1425" s="114">
        <f>IF(O1425="sníž. přenesená",K1425,0)</f>
        <v>0</v>
      </c>
      <c r="BI1425" s="114">
        <f>IF(O1425="nulová",K1425,0)</f>
        <v>0</v>
      </c>
      <c r="BJ1425" s="14" t="s">
        <v>87</v>
      </c>
      <c r="BK1425" s="114">
        <f>ROUND(P1425*H1425,2)</f>
        <v>0</v>
      </c>
      <c r="BL1425" s="14" t="s">
        <v>152</v>
      </c>
      <c r="BM1425" s="194" t="s">
        <v>2732</v>
      </c>
    </row>
    <row r="1426" spans="1:65" s="2" customFormat="1" ht="11.25">
      <c r="A1426" s="33"/>
      <c r="B1426" s="34"/>
      <c r="C1426" s="35"/>
      <c r="D1426" s="195" t="s">
        <v>149</v>
      </c>
      <c r="E1426" s="35"/>
      <c r="F1426" s="196" t="s">
        <v>2731</v>
      </c>
      <c r="G1426" s="35"/>
      <c r="H1426" s="35"/>
      <c r="I1426" s="166"/>
      <c r="J1426" s="166"/>
      <c r="K1426" s="35"/>
      <c r="L1426" s="35"/>
      <c r="M1426" s="36"/>
      <c r="N1426" s="197"/>
      <c r="O1426" s="198"/>
      <c r="P1426" s="70"/>
      <c r="Q1426" s="70"/>
      <c r="R1426" s="70"/>
      <c r="S1426" s="70"/>
      <c r="T1426" s="70"/>
      <c r="U1426" s="70"/>
      <c r="V1426" s="70"/>
      <c r="W1426" s="70"/>
      <c r="X1426" s="70"/>
      <c r="Y1426" s="71"/>
      <c r="Z1426" s="33"/>
      <c r="AA1426" s="33"/>
      <c r="AB1426" s="33"/>
      <c r="AC1426" s="33"/>
      <c r="AD1426" s="33"/>
      <c r="AE1426" s="33"/>
      <c r="AT1426" s="14" t="s">
        <v>149</v>
      </c>
      <c r="AU1426" s="14" t="s">
        <v>79</v>
      </c>
    </row>
    <row r="1427" spans="1:65" s="2" customFormat="1" ht="24.2" customHeight="1">
      <c r="A1427" s="33"/>
      <c r="B1427" s="34"/>
      <c r="C1427" s="180" t="s">
        <v>2733</v>
      </c>
      <c r="D1427" s="180" t="s">
        <v>140</v>
      </c>
      <c r="E1427" s="181" t="s">
        <v>2734</v>
      </c>
      <c r="F1427" s="182" t="s">
        <v>2735</v>
      </c>
      <c r="G1427" s="183" t="s">
        <v>143</v>
      </c>
      <c r="H1427" s="184">
        <v>1</v>
      </c>
      <c r="I1427" s="185"/>
      <c r="J1427" s="186"/>
      <c r="K1427" s="187">
        <f>ROUND(P1427*H1427,2)</f>
        <v>0</v>
      </c>
      <c r="L1427" s="182" t="s">
        <v>144</v>
      </c>
      <c r="M1427" s="188"/>
      <c r="N1427" s="189" t="s">
        <v>1</v>
      </c>
      <c r="O1427" s="190" t="s">
        <v>42</v>
      </c>
      <c r="P1427" s="191">
        <f>I1427+J1427</f>
        <v>0</v>
      </c>
      <c r="Q1427" s="191">
        <f>ROUND(I1427*H1427,2)</f>
        <v>0</v>
      </c>
      <c r="R1427" s="191">
        <f>ROUND(J1427*H1427,2)</f>
        <v>0</v>
      </c>
      <c r="S1427" s="70"/>
      <c r="T1427" s="192">
        <f>S1427*H1427</f>
        <v>0</v>
      </c>
      <c r="U1427" s="192">
        <v>0</v>
      </c>
      <c r="V1427" s="192">
        <f>U1427*H1427</f>
        <v>0</v>
      </c>
      <c r="W1427" s="192">
        <v>0</v>
      </c>
      <c r="X1427" s="192">
        <f>W1427*H1427</f>
        <v>0</v>
      </c>
      <c r="Y1427" s="193" t="s">
        <v>1</v>
      </c>
      <c r="Z1427" s="33"/>
      <c r="AA1427" s="33"/>
      <c r="AB1427" s="33"/>
      <c r="AC1427" s="33"/>
      <c r="AD1427" s="33"/>
      <c r="AE1427" s="33"/>
      <c r="AR1427" s="194" t="s">
        <v>152</v>
      </c>
      <c r="AT1427" s="194" t="s">
        <v>140</v>
      </c>
      <c r="AU1427" s="194" t="s">
        <v>79</v>
      </c>
      <c r="AY1427" s="14" t="s">
        <v>146</v>
      </c>
      <c r="BE1427" s="114">
        <f>IF(O1427="základní",K1427,0)</f>
        <v>0</v>
      </c>
      <c r="BF1427" s="114">
        <f>IF(O1427="snížená",K1427,0)</f>
        <v>0</v>
      </c>
      <c r="BG1427" s="114">
        <f>IF(O1427="zákl. přenesená",K1427,0)</f>
        <v>0</v>
      </c>
      <c r="BH1427" s="114">
        <f>IF(O1427="sníž. přenesená",K1427,0)</f>
        <v>0</v>
      </c>
      <c r="BI1427" s="114">
        <f>IF(O1427="nulová",K1427,0)</f>
        <v>0</v>
      </c>
      <c r="BJ1427" s="14" t="s">
        <v>87</v>
      </c>
      <c r="BK1427" s="114">
        <f>ROUND(P1427*H1427,2)</f>
        <v>0</v>
      </c>
      <c r="BL1427" s="14" t="s">
        <v>152</v>
      </c>
      <c r="BM1427" s="194" t="s">
        <v>2736</v>
      </c>
    </row>
    <row r="1428" spans="1:65" s="2" customFormat="1" ht="11.25">
      <c r="A1428" s="33"/>
      <c r="B1428" s="34"/>
      <c r="C1428" s="35"/>
      <c r="D1428" s="195" t="s">
        <v>149</v>
      </c>
      <c r="E1428" s="35"/>
      <c r="F1428" s="196" t="s">
        <v>2735</v>
      </c>
      <c r="G1428" s="35"/>
      <c r="H1428" s="35"/>
      <c r="I1428" s="166"/>
      <c r="J1428" s="166"/>
      <c r="K1428" s="35"/>
      <c r="L1428" s="35"/>
      <c r="M1428" s="36"/>
      <c r="N1428" s="197"/>
      <c r="O1428" s="198"/>
      <c r="P1428" s="70"/>
      <c r="Q1428" s="70"/>
      <c r="R1428" s="70"/>
      <c r="S1428" s="70"/>
      <c r="T1428" s="70"/>
      <c r="U1428" s="70"/>
      <c r="V1428" s="70"/>
      <c r="W1428" s="70"/>
      <c r="X1428" s="70"/>
      <c r="Y1428" s="71"/>
      <c r="Z1428" s="33"/>
      <c r="AA1428" s="33"/>
      <c r="AB1428" s="33"/>
      <c r="AC1428" s="33"/>
      <c r="AD1428" s="33"/>
      <c r="AE1428" s="33"/>
      <c r="AT1428" s="14" t="s">
        <v>149</v>
      </c>
      <c r="AU1428" s="14" t="s">
        <v>79</v>
      </c>
    </row>
    <row r="1429" spans="1:65" s="2" customFormat="1" ht="24.2" customHeight="1">
      <c r="A1429" s="33"/>
      <c r="B1429" s="34"/>
      <c r="C1429" s="180" t="s">
        <v>2737</v>
      </c>
      <c r="D1429" s="180" t="s">
        <v>140</v>
      </c>
      <c r="E1429" s="181" t="s">
        <v>2738</v>
      </c>
      <c r="F1429" s="182" t="s">
        <v>2739</v>
      </c>
      <c r="G1429" s="183" t="s">
        <v>143</v>
      </c>
      <c r="H1429" s="184">
        <v>1</v>
      </c>
      <c r="I1429" s="185"/>
      <c r="J1429" s="186"/>
      <c r="K1429" s="187">
        <f>ROUND(P1429*H1429,2)</f>
        <v>0</v>
      </c>
      <c r="L1429" s="182" t="s">
        <v>144</v>
      </c>
      <c r="M1429" s="188"/>
      <c r="N1429" s="189" t="s">
        <v>1</v>
      </c>
      <c r="O1429" s="190" t="s">
        <v>42</v>
      </c>
      <c r="P1429" s="191">
        <f>I1429+J1429</f>
        <v>0</v>
      </c>
      <c r="Q1429" s="191">
        <f>ROUND(I1429*H1429,2)</f>
        <v>0</v>
      </c>
      <c r="R1429" s="191">
        <f>ROUND(J1429*H1429,2)</f>
        <v>0</v>
      </c>
      <c r="S1429" s="70"/>
      <c r="T1429" s="192">
        <f>S1429*H1429</f>
        <v>0</v>
      </c>
      <c r="U1429" s="192">
        <v>0</v>
      </c>
      <c r="V1429" s="192">
        <f>U1429*H1429</f>
        <v>0</v>
      </c>
      <c r="W1429" s="192">
        <v>0</v>
      </c>
      <c r="X1429" s="192">
        <f>W1429*H1429</f>
        <v>0</v>
      </c>
      <c r="Y1429" s="193" t="s">
        <v>1</v>
      </c>
      <c r="Z1429" s="33"/>
      <c r="AA1429" s="33"/>
      <c r="AB1429" s="33"/>
      <c r="AC1429" s="33"/>
      <c r="AD1429" s="33"/>
      <c r="AE1429" s="33"/>
      <c r="AR1429" s="194" t="s">
        <v>152</v>
      </c>
      <c r="AT1429" s="194" t="s">
        <v>140</v>
      </c>
      <c r="AU1429" s="194" t="s">
        <v>79</v>
      </c>
      <c r="AY1429" s="14" t="s">
        <v>146</v>
      </c>
      <c r="BE1429" s="114">
        <f>IF(O1429="základní",K1429,0)</f>
        <v>0</v>
      </c>
      <c r="BF1429" s="114">
        <f>IF(O1429="snížená",K1429,0)</f>
        <v>0</v>
      </c>
      <c r="BG1429" s="114">
        <f>IF(O1429="zákl. přenesená",K1429,0)</f>
        <v>0</v>
      </c>
      <c r="BH1429" s="114">
        <f>IF(O1429="sníž. přenesená",K1429,0)</f>
        <v>0</v>
      </c>
      <c r="BI1429" s="114">
        <f>IF(O1429="nulová",K1429,0)</f>
        <v>0</v>
      </c>
      <c r="BJ1429" s="14" t="s">
        <v>87</v>
      </c>
      <c r="BK1429" s="114">
        <f>ROUND(P1429*H1429,2)</f>
        <v>0</v>
      </c>
      <c r="BL1429" s="14" t="s">
        <v>152</v>
      </c>
      <c r="BM1429" s="194" t="s">
        <v>2740</v>
      </c>
    </row>
    <row r="1430" spans="1:65" s="2" customFormat="1" ht="11.25">
      <c r="A1430" s="33"/>
      <c r="B1430" s="34"/>
      <c r="C1430" s="35"/>
      <c r="D1430" s="195" t="s">
        <v>149</v>
      </c>
      <c r="E1430" s="35"/>
      <c r="F1430" s="196" t="s">
        <v>2739</v>
      </c>
      <c r="G1430" s="35"/>
      <c r="H1430" s="35"/>
      <c r="I1430" s="166"/>
      <c r="J1430" s="166"/>
      <c r="K1430" s="35"/>
      <c r="L1430" s="35"/>
      <c r="M1430" s="36"/>
      <c r="N1430" s="197"/>
      <c r="O1430" s="198"/>
      <c r="P1430" s="70"/>
      <c r="Q1430" s="70"/>
      <c r="R1430" s="70"/>
      <c r="S1430" s="70"/>
      <c r="T1430" s="70"/>
      <c r="U1430" s="70"/>
      <c r="V1430" s="70"/>
      <c r="W1430" s="70"/>
      <c r="X1430" s="70"/>
      <c r="Y1430" s="71"/>
      <c r="Z1430" s="33"/>
      <c r="AA1430" s="33"/>
      <c r="AB1430" s="33"/>
      <c r="AC1430" s="33"/>
      <c r="AD1430" s="33"/>
      <c r="AE1430" s="33"/>
      <c r="AT1430" s="14" t="s">
        <v>149</v>
      </c>
      <c r="AU1430" s="14" t="s">
        <v>79</v>
      </c>
    </row>
    <row r="1431" spans="1:65" s="2" customFormat="1" ht="24.2" customHeight="1">
      <c r="A1431" s="33"/>
      <c r="B1431" s="34"/>
      <c r="C1431" s="180" t="s">
        <v>2741</v>
      </c>
      <c r="D1431" s="180" t="s">
        <v>140</v>
      </c>
      <c r="E1431" s="181" t="s">
        <v>2742</v>
      </c>
      <c r="F1431" s="182" t="s">
        <v>2743</v>
      </c>
      <c r="G1431" s="183" t="s">
        <v>143</v>
      </c>
      <c r="H1431" s="184">
        <v>1</v>
      </c>
      <c r="I1431" s="185"/>
      <c r="J1431" s="186"/>
      <c r="K1431" s="187">
        <f>ROUND(P1431*H1431,2)</f>
        <v>0</v>
      </c>
      <c r="L1431" s="182" t="s">
        <v>144</v>
      </c>
      <c r="M1431" s="188"/>
      <c r="N1431" s="189" t="s">
        <v>1</v>
      </c>
      <c r="O1431" s="190" t="s">
        <v>42</v>
      </c>
      <c r="P1431" s="191">
        <f>I1431+J1431</f>
        <v>0</v>
      </c>
      <c r="Q1431" s="191">
        <f>ROUND(I1431*H1431,2)</f>
        <v>0</v>
      </c>
      <c r="R1431" s="191">
        <f>ROUND(J1431*H1431,2)</f>
        <v>0</v>
      </c>
      <c r="S1431" s="70"/>
      <c r="T1431" s="192">
        <f>S1431*H1431</f>
        <v>0</v>
      </c>
      <c r="U1431" s="192">
        <v>0</v>
      </c>
      <c r="V1431" s="192">
        <f>U1431*H1431</f>
        <v>0</v>
      </c>
      <c r="W1431" s="192">
        <v>0</v>
      </c>
      <c r="X1431" s="192">
        <f>W1431*H1431</f>
        <v>0</v>
      </c>
      <c r="Y1431" s="193" t="s">
        <v>1</v>
      </c>
      <c r="Z1431" s="33"/>
      <c r="AA1431" s="33"/>
      <c r="AB1431" s="33"/>
      <c r="AC1431" s="33"/>
      <c r="AD1431" s="33"/>
      <c r="AE1431" s="33"/>
      <c r="AR1431" s="194" t="s">
        <v>152</v>
      </c>
      <c r="AT1431" s="194" t="s">
        <v>140</v>
      </c>
      <c r="AU1431" s="194" t="s">
        <v>79</v>
      </c>
      <c r="AY1431" s="14" t="s">
        <v>146</v>
      </c>
      <c r="BE1431" s="114">
        <f>IF(O1431="základní",K1431,0)</f>
        <v>0</v>
      </c>
      <c r="BF1431" s="114">
        <f>IF(O1431="snížená",K1431,0)</f>
        <v>0</v>
      </c>
      <c r="BG1431" s="114">
        <f>IF(O1431="zákl. přenesená",K1431,0)</f>
        <v>0</v>
      </c>
      <c r="BH1431" s="114">
        <f>IF(O1431="sníž. přenesená",K1431,0)</f>
        <v>0</v>
      </c>
      <c r="BI1431" s="114">
        <f>IF(O1431="nulová",K1431,0)</f>
        <v>0</v>
      </c>
      <c r="BJ1431" s="14" t="s">
        <v>87</v>
      </c>
      <c r="BK1431" s="114">
        <f>ROUND(P1431*H1431,2)</f>
        <v>0</v>
      </c>
      <c r="BL1431" s="14" t="s">
        <v>152</v>
      </c>
      <c r="BM1431" s="194" t="s">
        <v>2744</v>
      </c>
    </row>
    <row r="1432" spans="1:65" s="2" customFormat="1" ht="11.25">
      <c r="A1432" s="33"/>
      <c r="B1432" s="34"/>
      <c r="C1432" s="35"/>
      <c r="D1432" s="195" t="s">
        <v>149</v>
      </c>
      <c r="E1432" s="35"/>
      <c r="F1432" s="196" t="s">
        <v>2743</v>
      </c>
      <c r="G1432" s="35"/>
      <c r="H1432" s="35"/>
      <c r="I1432" s="166"/>
      <c r="J1432" s="166"/>
      <c r="K1432" s="35"/>
      <c r="L1432" s="35"/>
      <c r="M1432" s="36"/>
      <c r="N1432" s="197"/>
      <c r="O1432" s="198"/>
      <c r="P1432" s="70"/>
      <c r="Q1432" s="70"/>
      <c r="R1432" s="70"/>
      <c r="S1432" s="70"/>
      <c r="T1432" s="70"/>
      <c r="U1432" s="70"/>
      <c r="V1432" s="70"/>
      <c r="W1432" s="70"/>
      <c r="X1432" s="70"/>
      <c r="Y1432" s="71"/>
      <c r="Z1432" s="33"/>
      <c r="AA1432" s="33"/>
      <c r="AB1432" s="33"/>
      <c r="AC1432" s="33"/>
      <c r="AD1432" s="33"/>
      <c r="AE1432" s="33"/>
      <c r="AT1432" s="14" t="s">
        <v>149</v>
      </c>
      <c r="AU1432" s="14" t="s">
        <v>79</v>
      </c>
    </row>
    <row r="1433" spans="1:65" s="2" customFormat="1" ht="24.2" customHeight="1">
      <c r="A1433" s="33"/>
      <c r="B1433" s="34"/>
      <c r="C1433" s="180" t="s">
        <v>2745</v>
      </c>
      <c r="D1433" s="180" t="s">
        <v>140</v>
      </c>
      <c r="E1433" s="181" t="s">
        <v>2746</v>
      </c>
      <c r="F1433" s="182" t="s">
        <v>2747</v>
      </c>
      <c r="G1433" s="183" t="s">
        <v>143</v>
      </c>
      <c r="H1433" s="184">
        <v>1</v>
      </c>
      <c r="I1433" s="185"/>
      <c r="J1433" s="186"/>
      <c r="K1433" s="187">
        <f>ROUND(P1433*H1433,2)</f>
        <v>0</v>
      </c>
      <c r="L1433" s="182" t="s">
        <v>144</v>
      </c>
      <c r="M1433" s="188"/>
      <c r="N1433" s="189" t="s">
        <v>1</v>
      </c>
      <c r="O1433" s="190" t="s">
        <v>42</v>
      </c>
      <c r="P1433" s="191">
        <f>I1433+J1433</f>
        <v>0</v>
      </c>
      <c r="Q1433" s="191">
        <f>ROUND(I1433*H1433,2)</f>
        <v>0</v>
      </c>
      <c r="R1433" s="191">
        <f>ROUND(J1433*H1433,2)</f>
        <v>0</v>
      </c>
      <c r="S1433" s="70"/>
      <c r="T1433" s="192">
        <f>S1433*H1433</f>
        <v>0</v>
      </c>
      <c r="U1433" s="192">
        <v>0</v>
      </c>
      <c r="V1433" s="192">
        <f>U1433*H1433</f>
        <v>0</v>
      </c>
      <c r="W1433" s="192">
        <v>0</v>
      </c>
      <c r="X1433" s="192">
        <f>W1433*H1433</f>
        <v>0</v>
      </c>
      <c r="Y1433" s="193" t="s">
        <v>1</v>
      </c>
      <c r="Z1433" s="33"/>
      <c r="AA1433" s="33"/>
      <c r="AB1433" s="33"/>
      <c r="AC1433" s="33"/>
      <c r="AD1433" s="33"/>
      <c r="AE1433" s="33"/>
      <c r="AR1433" s="194" t="s">
        <v>152</v>
      </c>
      <c r="AT1433" s="194" t="s">
        <v>140</v>
      </c>
      <c r="AU1433" s="194" t="s">
        <v>79</v>
      </c>
      <c r="AY1433" s="14" t="s">
        <v>146</v>
      </c>
      <c r="BE1433" s="114">
        <f>IF(O1433="základní",K1433,0)</f>
        <v>0</v>
      </c>
      <c r="BF1433" s="114">
        <f>IF(O1433="snížená",K1433,0)</f>
        <v>0</v>
      </c>
      <c r="BG1433" s="114">
        <f>IF(O1433="zákl. přenesená",K1433,0)</f>
        <v>0</v>
      </c>
      <c r="BH1433" s="114">
        <f>IF(O1433="sníž. přenesená",K1433,0)</f>
        <v>0</v>
      </c>
      <c r="BI1433" s="114">
        <f>IF(O1433="nulová",K1433,0)</f>
        <v>0</v>
      </c>
      <c r="BJ1433" s="14" t="s">
        <v>87</v>
      </c>
      <c r="BK1433" s="114">
        <f>ROUND(P1433*H1433,2)</f>
        <v>0</v>
      </c>
      <c r="BL1433" s="14" t="s">
        <v>152</v>
      </c>
      <c r="BM1433" s="194" t="s">
        <v>2748</v>
      </c>
    </row>
    <row r="1434" spans="1:65" s="2" customFormat="1" ht="11.25">
      <c r="A1434" s="33"/>
      <c r="B1434" s="34"/>
      <c r="C1434" s="35"/>
      <c r="D1434" s="195" t="s">
        <v>149</v>
      </c>
      <c r="E1434" s="35"/>
      <c r="F1434" s="196" t="s">
        <v>2747</v>
      </c>
      <c r="G1434" s="35"/>
      <c r="H1434" s="35"/>
      <c r="I1434" s="166"/>
      <c r="J1434" s="166"/>
      <c r="K1434" s="35"/>
      <c r="L1434" s="35"/>
      <c r="M1434" s="36"/>
      <c r="N1434" s="197"/>
      <c r="O1434" s="198"/>
      <c r="P1434" s="70"/>
      <c r="Q1434" s="70"/>
      <c r="R1434" s="70"/>
      <c r="S1434" s="70"/>
      <c r="T1434" s="70"/>
      <c r="U1434" s="70"/>
      <c r="V1434" s="70"/>
      <c r="W1434" s="70"/>
      <c r="X1434" s="70"/>
      <c r="Y1434" s="71"/>
      <c r="Z1434" s="33"/>
      <c r="AA1434" s="33"/>
      <c r="AB1434" s="33"/>
      <c r="AC1434" s="33"/>
      <c r="AD1434" s="33"/>
      <c r="AE1434" s="33"/>
      <c r="AT1434" s="14" t="s">
        <v>149</v>
      </c>
      <c r="AU1434" s="14" t="s">
        <v>79</v>
      </c>
    </row>
    <row r="1435" spans="1:65" s="2" customFormat="1" ht="24.2" customHeight="1">
      <c r="A1435" s="33"/>
      <c r="B1435" s="34"/>
      <c r="C1435" s="180" t="s">
        <v>2749</v>
      </c>
      <c r="D1435" s="180" t="s">
        <v>140</v>
      </c>
      <c r="E1435" s="181" t="s">
        <v>2750</v>
      </c>
      <c r="F1435" s="182" t="s">
        <v>2751</v>
      </c>
      <c r="G1435" s="183" t="s">
        <v>143</v>
      </c>
      <c r="H1435" s="184">
        <v>1</v>
      </c>
      <c r="I1435" s="185"/>
      <c r="J1435" s="186"/>
      <c r="K1435" s="187">
        <f>ROUND(P1435*H1435,2)</f>
        <v>0</v>
      </c>
      <c r="L1435" s="182" t="s">
        <v>144</v>
      </c>
      <c r="M1435" s="188"/>
      <c r="N1435" s="189" t="s">
        <v>1</v>
      </c>
      <c r="O1435" s="190" t="s">
        <v>42</v>
      </c>
      <c r="P1435" s="191">
        <f>I1435+J1435</f>
        <v>0</v>
      </c>
      <c r="Q1435" s="191">
        <f>ROUND(I1435*H1435,2)</f>
        <v>0</v>
      </c>
      <c r="R1435" s="191">
        <f>ROUND(J1435*H1435,2)</f>
        <v>0</v>
      </c>
      <c r="S1435" s="70"/>
      <c r="T1435" s="192">
        <f>S1435*H1435</f>
        <v>0</v>
      </c>
      <c r="U1435" s="192">
        <v>0</v>
      </c>
      <c r="V1435" s="192">
        <f>U1435*H1435</f>
        <v>0</v>
      </c>
      <c r="W1435" s="192">
        <v>0</v>
      </c>
      <c r="X1435" s="192">
        <f>W1435*H1435</f>
        <v>0</v>
      </c>
      <c r="Y1435" s="193" t="s">
        <v>1</v>
      </c>
      <c r="Z1435" s="33"/>
      <c r="AA1435" s="33"/>
      <c r="AB1435" s="33"/>
      <c r="AC1435" s="33"/>
      <c r="AD1435" s="33"/>
      <c r="AE1435" s="33"/>
      <c r="AR1435" s="194" t="s">
        <v>152</v>
      </c>
      <c r="AT1435" s="194" t="s">
        <v>140</v>
      </c>
      <c r="AU1435" s="194" t="s">
        <v>79</v>
      </c>
      <c r="AY1435" s="14" t="s">
        <v>146</v>
      </c>
      <c r="BE1435" s="114">
        <f>IF(O1435="základní",K1435,0)</f>
        <v>0</v>
      </c>
      <c r="BF1435" s="114">
        <f>IF(O1435="snížená",K1435,0)</f>
        <v>0</v>
      </c>
      <c r="BG1435" s="114">
        <f>IF(O1435="zákl. přenesená",K1435,0)</f>
        <v>0</v>
      </c>
      <c r="BH1435" s="114">
        <f>IF(O1435="sníž. přenesená",K1435,0)</f>
        <v>0</v>
      </c>
      <c r="BI1435" s="114">
        <f>IF(O1435="nulová",K1435,0)</f>
        <v>0</v>
      </c>
      <c r="BJ1435" s="14" t="s">
        <v>87</v>
      </c>
      <c r="BK1435" s="114">
        <f>ROUND(P1435*H1435,2)</f>
        <v>0</v>
      </c>
      <c r="BL1435" s="14" t="s">
        <v>152</v>
      </c>
      <c r="BM1435" s="194" t="s">
        <v>2752</v>
      </c>
    </row>
    <row r="1436" spans="1:65" s="2" customFormat="1" ht="11.25">
      <c r="A1436" s="33"/>
      <c r="B1436" s="34"/>
      <c r="C1436" s="35"/>
      <c r="D1436" s="195" t="s">
        <v>149</v>
      </c>
      <c r="E1436" s="35"/>
      <c r="F1436" s="196" t="s">
        <v>2751</v>
      </c>
      <c r="G1436" s="35"/>
      <c r="H1436" s="35"/>
      <c r="I1436" s="166"/>
      <c r="J1436" s="166"/>
      <c r="K1436" s="35"/>
      <c r="L1436" s="35"/>
      <c r="M1436" s="36"/>
      <c r="N1436" s="197"/>
      <c r="O1436" s="198"/>
      <c r="P1436" s="70"/>
      <c r="Q1436" s="70"/>
      <c r="R1436" s="70"/>
      <c r="S1436" s="70"/>
      <c r="T1436" s="70"/>
      <c r="U1436" s="70"/>
      <c r="V1436" s="70"/>
      <c r="W1436" s="70"/>
      <c r="X1436" s="70"/>
      <c r="Y1436" s="71"/>
      <c r="Z1436" s="33"/>
      <c r="AA1436" s="33"/>
      <c r="AB1436" s="33"/>
      <c r="AC1436" s="33"/>
      <c r="AD1436" s="33"/>
      <c r="AE1436" s="33"/>
      <c r="AT1436" s="14" t="s">
        <v>149</v>
      </c>
      <c r="AU1436" s="14" t="s">
        <v>79</v>
      </c>
    </row>
    <row r="1437" spans="1:65" s="2" customFormat="1" ht="24.2" customHeight="1">
      <c r="A1437" s="33"/>
      <c r="B1437" s="34"/>
      <c r="C1437" s="180" t="s">
        <v>2753</v>
      </c>
      <c r="D1437" s="180" t="s">
        <v>140</v>
      </c>
      <c r="E1437" s="181" t="s">
        <v>2754</v>
      </c>
      <c r="F1437" s="182" t="s">
        <v>2755</v>
      </c>
      <c r="G1437" s="183" t="s">
        <v>143</v>
      </c>
      <c r="H1437" s="184">
        <v>1</v>
      </c>
      <c r="I1437" s="185"/>
      <c r="J1437" s="186"/>
      <c r="K1437" s="187">
        <f>ROUND(P1437*H1437,2)</f>
        <v>0</v>
      </c>
      <c r="L1437" s="182" t="s">
        <v>144</v>
      </c>
      <c r="M1437" s="188"/>
      <c r="N1437" s="189" t="s">
        <v>1</v>
      </c>
      <c r="O1437" s="190" t="s">
        <v>42</v>
      </c>
      <c r="P1437" s="191">
        <f>I1437+J1437</f>
        <v>0</v>
      </c>
      <c r="Q1437" s="191">
        <f>ROUND(I1437*H1437,2)</f>
        <v>0</v>
      </c>
      <c r="R1437" s="191">
        <f>ROUND(J1437*H1437,2)</f>
        <v>0</v>
      </c>
      <c r="S1437" s="70"/>
      <c r="T1437" s="192">
        <f>S1437*H1437</f>
        <v>0</v>
      </c>
      <c r="U1437" s="192">
        <v>0</v>
      </c>
      <c r="V1437" s="192">
        <f>U1437*H1437</f>
        <v>0</v>
      </c>
      <c r="W1437" s="192">
        <v>0</v>
      </c>
      <c r="X1437" s="192">
        <f>W1437*H1437</f>
        <v>0</v>
      </c>
      <c r="Y1437" s="193" t="s">
        <v>1</v>
      </c>
      <c r="Z1437" s="33"/>
      <c r="AA1437" s="33"/>
      <c r="AB1437" s="33"/>
      <c r="AC1437" s="33"/>
      <c r="AD1437" s="33"/>
      <c r="AE1437" s="33"/>
      <c r="AR1437" s="194" t="s">
        <v>152</v>
      </c>
      <c r="AT1437" s="194" t="s">
        <v>140</v>
      </c>
      <c r="AU1437" s="194" t="s">
        <v>79</v>
      </c>
      <c r="AY1437" s="14" t="s">
        <v>146</v>
      </c>
      <c r="BE1437" s="114">
        <f>IF(O1437="základní",K1437,0)</f>
        <v>0</v>
      </c>
      <c r="BF1437" s="114">
        <f>IF(O1437="snížená",K1437,0)</f>
        <v>0</v>
      </c>
      <c r="BG1437" s="114">
        <f>IF(O1437="zákl. přenesená",K1437,0)</f>
        <v>0</v>
      </c>
      <c r="BH1437" s="114">
        <f>IF(O1437="sníž. přenesená",K1437,0)</f>
        <v>0</v>
      </c>
      <c r="BI1437" s="114">
        <f>IF(O1437="nulová",K1437,0)</f>
        <v>0</v>
      </c>
      <c r="BJ1437" s="14" t="s">
        <v>87</v>
      </c>
      <c r="BK1437" s="114">
        <f>ROUND(P1437*H1437,2)</f>
        <v>0</v>
      </c>
      <c r="BL1437" s="14" t="s">
        <v>152</v>
      </c>
      <c r="BM1437" s="194" t="s">
        <v>2756</v>
      </c>
    </row>
    <row r="1438" spans="1:65" s="2" customFormat="1" ht="11.25">
      <c r="A1438" s="33"/>
      <c r="B1438" s="34"/>
      <c r="C1438" s="35"/>
      <c r="D1438" s="195" t="s">
        <v>149</v>
      </c>
      <c r="E1438" s="35"/>
      <c r="F1438" s="196" t="s">
        <v>2755</v>
      </c>
      <c r="G1438" s="35"/>
      <c r="H1438" s="35"/>
      <c r="I1438" s="166"/>
      <c r="J1438" s="166"/>
      <c r="K1438" s="35"/>
      <c r="L1438" s="35"/>
      <c r="M1438" s="36"/>
      <c r="N1438" s="197"/>
      <c r="O1438" s="198"/>
      <c r="P1438" s="70"/>
      <c r="Q1438" s="70"/>
      <c r="R1438" s="70"/>
      <c r="S1438" s="70"/>
      <c r="T1438" s="70"/>
      <c r="U1438" s="70"/>
      <c r="V1438" s="70"/>
      <c r="W1438" s="70"/>
      <c r="X1438" s="70"/>
      <c r="Y1438" s="71"/>
      <c r="Z1438" s="33"/>
      <c r="AA1438" s="33"/>
      <c r="AB1438" s="33"/>
      <c r="AC1438" s="33"/>
      <c r="AD1438" s="33"/>
      <c r="AE1438" s="33"/>
      <c r="AT1438" s="14" t="s">
        <v>149</v>
      </c>
      <c r="AU1438" s="14" t="s">
        <v>79</v>
      </c>
    </row>
    <row r="1439" spans="1:65" s="2" customFormat="1" ht="24.2" customHeight="1">
      <c r="A1439" s="33"/>
      <c r="B1439" s="34"/>
      <c r="C1439" s="180" t="s">
        <v>2757</v>
      </c>
      <c r="D1439" s="180" t="s">
        <v>140</v>
      </c>
      <c r="E1439" s="181" t="s">
        <v>2758</v>
      </c>
      <c r="F1439" s="182" t="s">
        <v>2759</v>
      </c>
      <c r="G1439" s="183" t="s">
        <v>143</v>
      </c>
      <c r="H1439" s="184">
        <v>1</v>
      </c>
      <c r="I1439" s="185"/>
      <c r="J1439" s="186"/>
      <c r="K1439" s="187">
        <f>ROUND(P1439*H1439,2)</f>
        <v>0</v>
      </c>
      <c r="L1439" s="182" t="s">
        <v>144</v>
      </c>
      <c r="M1439" s="188"/>
      <c r="N1439" s="189" t="s">
        <v>1</v>
      </c>
      <c r="O1439" s="190" t="s">
        <v>42</v>
      </c>
      <c r="P1439" s="191">
        <f>I1439+J1439</f>
        <v>0</v>
      </c>
      <c r="Q1439" s="191">
        <f>ROUND(I1439*H1439,2)</f>
        <v>0</v>
      </c>
      <c r="R1439" s="191">
        <f>ROUND(J1439*H1439,2)</f>
        <v>0</v>
      </c>
      <c r="S1439" s="70"/>
      <c r="T1439" s="192">
        <f>S1439*H1439</f>
        <v>0</v>
      </c>
      <c r="U1439" s="192">
        <v>0</v>
      </c>
      <c r="V1439" s="192">
        <f>U1439*H1439</f>
        <v>0</v>
      </c>
      <c r="W1439" s="192">
        <v>0</v>
      </c>
      <c r="X1439" s="192">
        <f>W1439*H1439</f>
        <v>0</v>
      </c>
      <c r="Y1439" s="193" t="s">
        <v>1</v>
      </c>
      <c r="Z1439" s="33"/>
      <c r="AA1439" s="33"/>
      <c r="AB1439" s="33"/>
      <c r="AC1439" s="33"/>
      <c r="AD1439" s="33"/>
      <c r="AE1439" s="33"/>
      <c r="AR1439" s="194" t="s">
        <v>152</v>
      </c>
      <c r="AT1439" s="194" t="s">
        <v>140</v>
      </c>
      <c r="AU1439" s="194" t="s">
        <v>79</v>
      </c>
      <c r="AY1439" s="14" t="s">
        <v>146</v>
      </c>
      <c r="BE1439" s="114">
        <f>IF(O1439="základní",K1439,0)</f>
        <v>0</v>
      </c>
      <c r="BF1439" s="114">
        <f>IF(O1439="snížená",K1439,0)</f>
        <v>0</v>
      </c>
      <c r="BG1439" s="114">
        <f>IF(O1439="zákl. přenesená",K1439,0)</f>
        <v>0</v>
      </c>
      <c r="BH1439" s="114">
        <f>IF(O1439="sníž. přenesená",K1439,0)</f>
        <v>0</v>
      </c>
      <c r="BI1439" s="114">
        <f>IF(O1439="nulová",K1439,0)</f>
        <v>0</v>
      </c>
      <c r="BJ1439" s="14" t="s">
        <v>87</v>
      </c>
      <c r="BK1439" s="114">
        <f>ROUND(P1439*H1439,2)</f>
        <v>0</v>
      </c>
      <c r="BL1439" s="14" t="s">
        <v>152</v>
      </c>
      <c r="BM1439" s="194" t="s">
        <v>2760</v>
      </c>
    </row>
    <row r="1440" spans="1:65" s="2" customFormat="1" ht="11.25">
      <c r="A1440" s="33"/>
      <c r="B1440" s="34"/>
      <c r="C1440" s="35"/>
      <c r="D1440" s="195" t="s">
        <v>149</v>
      </c>
      <c r="E1440" s="35"/>
      <c r="F1440" s="196" t="s">
        <v>2759</v>
      </c>
      <c r="G1440" s="35"/>
      <c r="H1440" s="35"/>
      <c r="I1440" s="166"/>
      <c r="J1440" s="166"/>
      <c r="K1440" s="35"/>
      <c r="L1440" s="35"/>
      <c r="M1440" s="36"/>
      <c r="N1440" s="197"/>
      <c r="O1440" s="198"/>
      <c r="P1440" s="70"/>
      <c r="Q1440" s="70"/>
      <c r="R1440" s="70"/>
      <c r="S1440" s="70"/>
      <c r="T1440" s="70"/>
      <c r="U1440" s="70"/>
      <c r="V1440" s="70"/>
      <c r="W1440" s="70"/>
      <c r="X1440" s="70"/>
      <c r="Y1440" s="71"/>
      <c r="Z1440" s="33"/>
      <c r="AA1440" s="33"/>
      <c r="AB1440" s="33"/>
      <c r="AC1440" s="33"/>
      <c r="AD1440" s="33"/>
      <c r="AE1440" s="33"/>
      <c r="AT1440" s="14" t="s">
        <v>149</v>
      </c>
      <c r="AU1440" s="14" t="s">
        <v>79</v>
      </c>
    </row>
    <row r="1441" spans="1:65" s="2" customFormat="1" ht="24.2" customHeight="1">
      <c r="A1441" s="33"/>
      <c r="B1441" s="34"/>
      <c r="C1441" s="180" t="s">
        <v>2761</v>
      </c>
      <c r="D1441" s="180" t="s">
        <v>140</v>
      </c>
      <c r="E1441" s="181" t="s">
        <v>2762</v>
      </c>
      <c r="F1441" s="182" t="s">
        <v>2763</v>
      </c>
      <c r="G1441" s="183" t="s">
        <v>143</v>
      </c>
      <c r="H1441" s="184">
        <v>1</v>
      </c>
      <c r="I1441" s="185"/>
      <c r="J1441" s="186"/>
      <c r="K1441" s="187">
        <f>ROUND(P1441*H1441,2)</f>
        <v>0</v>
      </c>
      <c r="L1441" s="182" t="s">
        <v>144</v>
      </c>
      <c r="M1441" s="188"/>
      <c r="N1441" s="189" t="s">
        <v>1</v>
      </c>
      <c r="O1441" s="190" t="s">
        <v>42</v>
      </c>
      <c r="P1441" s="191">
        <f>I1441+J1441</f>
        <v>0</v>
      </c>
      <c r="Q1441" s="191">
        <f>ROUND(I1441*H1441,2)</f>
        <v>0</v>
      </c>
      <c r="R1441" s="191">
        <f>ROUND(J1441*H1441,2)</f>
        <v>0</v>
      </c>
      <c r="S1441" s="70"/>
      <c r="T1441" s="192">
        <f>S1441*H1441</f>
        <v>0</v>
      </c>
      <c r="U1441" s="192">
        <v>0</v>
      </c>
      <c r="V1441" s="192">
        <f>U1441*H1441</f>
        <v>0</v>
      </c>
      <c r="W1441" s="192">
        <v>0</v>
      </c>
      <c r="X1441" s="192">
        <f>W1441*H1441</f>
        <v>0</v>
      </c>
      <c r="Y1441" s="193" t="s">
        <v>1</v>
      </c>
      <c r="Z1441" s="33"/>
      <c r="AA1441" s="33"/>
      <c r="AB1441" s="33"/>
      <c r="AC1441" s="33"/>
      <c r="AD1441" s="33"/>
      <c r="AE1441" s="33"/>
      <c r="AR1441" s="194" t="s">
        <v>152</v>
      </c>
      <c r="AT1441" s="194" t="s">
        <v>140</v>
      </c>
      <c r="AU1441" s="194" t="s">
        <v>79</v>
      </c>
      <c r="AY1441" s="14" t="s">
        <v>146</v>
      </c>
      <c r="BE1441" s="114">
        <f>IF(O1441="základní",K1441,0)</f>
        <v>0</v>
      </c>
      <c r="BF1441" s="114">
        <f>IF(O1441="snížená",K1441,0)</f>
        <v>0</v>
      </c>
      <c r="BG1441" s="114">
        <f>IF(O1441="zákl. přenesená",K1441,0)</f>
        <v>0</v>
      </c>
      <c r="BH1441" s="114">
        <f>IF(O1441="sníž. přenesená",K1441,0)</f>
        <v>0</v>
      </c>
      <c r="BI1441" s="114">
        <f>IF(O1441="nulová",K1441,0)</f>
        <v>0</v>
      </c>
      <c r="BJ1441" s="14" t="s">
        <v>87</v>
      </c>
      <c r="BK1441" s="114">
        <f>ROUND(P1441*H1441,2)</f>
        <v>0</v>
      </c>
      <c r="BL1441" s="14" t="s">
        <v>152</v>
      </c>
      <c r="BM1441" s="194" t="s">
        <v>2764</v>
      </c>
    </row>
    <row r="1442" spans="1:65" s="2" customFormat="1" ht="11.25">
      <c r="A1442" s="33"/>
      <c r="B1442" s="34"/>
      <c r="C1442" s="35"/>
      <c r="D1442" s="195" t="s">
        <v>149</v>
      </c>
      <c r="E1442" s="35"/>
      <c r="F1442" s="196" t="s">
        <v>2763</v>
      </c>
      <c r="G1442" s="35"/>
      <c r="H1442" s="35"/>
      <c r="I1442" s="166"/>
      <c r="J1442" s="166"/>
      <c r="K1442" s="35"/>
      <c r="L1442" s="35"/>
      <c r="M1442" s="36"/>
      <c r="N1442" s="197"/>
      <c r="O1442" s="198"/>
      <c r="P1442" s="70"/>
      <c r="Q1442" s="70"/>
      <c r="R1442" s="70"/>
      <c r="S1442" s="70"/>
      <c r="T1442" s="70"/>
      <c r="U1442" s="70"/>
      <c r="V1442" s="70"/>
      <c r="W1442" s="70"/>
      <c r="X1442" s="70"/>
      <c r="Y1442" s="71"/>
      <c r="Z1442" s="33"/>
      <c r="AA1442" s="33"/>
      <c r="AB1442" s="33"/>
      <c r="AC1442" s="33"/>
      <c r="AD1442" s="33"/>
      <c r="AE1442" s="33"/>
      <c r="AT1442" s="14" t="s">
        <v>149</v>
      </c>
      <c r="AU1442" s="14" t="s">
        <v>79</v>
      </c>
    </row>
    <row r="1443" spans="1:65" s="2" customFormat="1" ht="24.2" customHeight="1">
      <c r="A1443" s="33"/>
      <c r="B1443" s="34"/>
      <c r="C1443" s="180" t="s">
        <v>2765</v>
      </c>
      <c r="D1443" s="180" t="s">
        <v>140</v>
      </c>
      <c r="E1443" s="181" t="s">
        <v>2766</v>
      </c>
      <c r="F1443" s="182" t="s">
        <v>2767</v>
      </c>
      <c r="G1443" s="183" t="s">
        <v>143</v>
      </c>
      <c r="H1443" s="184">
        <v>1</v>
      </c>
      <c r="I1443" s="185"/>
      <c r="J1443" s="186"/>
      <c r="K1443" s="187">
        <f>ROUND(P1443*H1443,2)</f>
        <v>0</v>
      </c>
      <c r="L1443" s="182" t="s">
        <v>144</v>
      </c>
      <c r="M1443" s="188"/>
      <c r="N1443" s="189" t="s">
        <v>1</v>
      </c>
      <c r="O1443" s="190" t="s">
        <v>42</v>
      </c>
      <c r="P1443" s="191">
        <f>I1443+J1443</f>
        <v>0</v>
      </c>
      <c r="Q1443" s="191">
        <f>ROUND(I1443*H1443,2)</f>
        <v>0</v>
      </c>
      <c r="R1443" s="191">
        <f>ROUND(J1443*H1443,2)</f>
        <v>0</v>
      </c>
      <c r="S1443" s="70"/>
      <c r="T1443" s="192">
        <f>S1443*H1443</f>
        <v>0</v>
      </c>
      <c r="U1443" s="192">
        <v>0</v>
      </c>
      <c r="V1443" s="192">
        <f>U1443*H1443</f>
        <v>0</v>
      </c>
      <c r="W1443" s="192">
        <v>0</v>
      </c>
      <c r="X1443" s="192">
        <f>W1443*H1443</f>
        <v>0</v>
      </c>
      <c r="Y1443" s="193" t="s">
        <v>1</v>
      </c>
      <c r="Z1443" s="33"/>
      <c r="AA1443" s="33"/>
      <c r="AB1443" s="33"/>
      <c r="AC1443" s="33"/>
      <c r="AD1443" s="33"/>
      <c r="AE1443" s="33"/>
      <c r="AR1443" s="194" t="s">
        <v>152</v>
      </c>
      <c r="AT1443" s="194" t="s">
        <v>140</v>
      </c>
      <c r="AU1443" s="194" t="s">
        <v>79</v>
      </c>
      <c r="AY1443" s="14" t="s">
        <v>146</v>
      </c>
      <c r="BE1443" s="114">
        <f>IF(O1443="základní",K1443,0)</f>
        <v>0</v>
      </c>
      <c r="BF1443" s="114">
        <f>IF(O1443="snížená",K1443,0)</f>
        <v>0</v>
      </c>
      <c r="BG1443" s="114">
        <f>IF(O1443="zákl. přenesená",K1443,0)</f>
        <v>0</v>
      </c>
      <c r="BH1443" s="114">
        <f>IF(O1443="sníž. přenesená",K1443,0)</f>
        <v>0</v>
      </c>
      <c r="BI1443" s="114">
        <f>IF(O1443="nulová",K1443,0)</f>
        <v>0</v>
      </c>
      <c r="BJ1443" s="14" t="s">
        <v>87</v>
      </c>
      <c r="BK1443" s="114">
        <f>ROUND(P1443*H1443,2)</f>
        <v>0</v>
      </c>
      <c r="BL1443" s="14" t="s">
        <v>152</v>
      </c>
      <c r="BM1443" s="194" t="s">
        <v>2768</v>
      </c>
    </row>
    <row r="1444" spans="1:65" s="2" customFormat="1" ht="11.25">
      <c r="A1444" s="33"/>
      <c r="B1444" s="34"/>
      <c r="C1444" s="35"/>
      <c r="D1444" s="195" t="s">
        <v>149</v>
      </c>
      <c r="E1444" s="35"/>
      <c r="F1444" s="196" t="s">
        <v>2767</v>
      </c>
      <c r="G1444" s="35"/>
      <c r="H1444" s="35"/>
      <c r="I1444" s="166"/>
      <c r="J1444" s="166"/>
      <c r="K1444" s="35"/>
      <c r="L1444" s="35"/>
      <c r="M1444" s="36"/>
      <c r="N1444" s="197"/>
      <c r="O1444" s="198"/>
      <c r="P1444" s="70"/>
      <c r="Q1444" s="70"/>
      <c r="R1444" s="70"/>
      <c r="S1444" s="70"/>
      <c r="T1444" s="70"/>
      <c r="U1444" s="70"/>
      <c r="V1444" s="70"/>
      <c r="W1444" s="70"/>
      <c r="X1444" s="70"/>
      <c r="Y1444" s="71"/>
      <c r="Z1444" s="33"/>
      <c r="AA1444" s="33"/>
      <c r="AB1444" s="33"/>
      <c r="AC1444" s="33"/>
      <c r="AD1444" s="33"/>
      <c r="AE1444" s="33"/>
      <c r="AT1444" s="14" t="s">
        <v>149</v>
      </c>
      <c r="AU1444" s="14" t="s">
        <v>79</v>
      </c>
    </row>
    <row r="1445" spans="1:65" s="2" customFormat="1" ht="24.2" customHeight="1">
      <c r="A1445" s="33"/>
      <c r="B1445" s="34"/>
      <c r="C1445" s="180" t="s">
        <v>2769</v>
      </c>
      <c r="D1445" s="180" t="s">
        <v>140</v>
      </c>
      <c r="E1445" s="181" t="s">
        <v>2770</v>
      </c>
      <c r="F1445" s="182" t="s">
        <v>2771</v>
      </c>
      <c r="G1445" s="183" t="s">
        <v>143</v>
      </c>
      <c r="H1445" s="184">
        <v>1</v>
      </c>
      <c r="I1445" s="185"/>
      <c r="J1445" s="186"/>
      <c r="K1445" s="187">
        <f>ROUND(P1445*H1445,2)</f>
        <v>0</v>
      </c>
      <c r="L1445" s="182" t="s">
        <v>144</v>
      </c>
      <c r="M1445" s="188"/>
      <c r="N1445" s="189" t="s">
        <v>1</v>
      </c>
      <c r="O1445" s="190" t="s">
        <v>42</v>
      </c>
      <c r="P1445" s="191">
        <f>I1445+J1445</f>
        <v>0</v>
      </c>
      <c r="Q1445" s="191">
        <f>ROUND(I1445*H1445,2)</f>
        <v>0</v>
      </c>
      <c r="R1445" s="191">
        <f>ROUND(J1445*H1445,2)</f>
        <v>0</v>
      </c>
      <c r="S1445" s="70"/>
      <c r="T1445" s="192">
        <f>S1445*H1445</f>
        <v>0</v>
      </c>
      <c r="U1445" s="192">
        <v>0</v>
      </c>
      <c r="V1445" s="192">
        <f>U1445*H1445</f>
        <v>0</v>
      </c>
      <c r="W1445" s="192">
        <v>0</v>
      </c>
      <c r="X1445" s="192">
        <f>W1445*H1445</f>
        <v>0</v>
      </c>
      <c r="Y1445" s="193" t="s">
        <v>1</v>
      </c>
      <c r="Z1445" s="33"/>
      <c r="AA1445" s="33"/>
      <c r="AB1445" s="33"/>
      <c r="AC1445" s="33"/>
      <c r="AD1445" s="33"/>
      <c r="AE1445" s="33"/>
      <c r="AR1445" s="194" t="s">
        <v>152</v>
      </c>
      <c r="AT1445" s="194" t="s">
        <v>140</v>
      </c>
      <c r="AU1445" s="194" t="s">
        <v>79</v>
      </c>
      <c r="AY1445" s="14" t="s">
        <v>146</v>
      </c>
      <c r="BE1445" s="114">
        <f>IF(O1445="základní",K1445,0)</f>
        <v>0</v>
      </c>
      <c r="BF1445" s="114">
        <f>IF(O1445="snížená",K1445,0)</f>
        <v>0</v>
      </c>
      <c r="BG1445" s="114">
        <f>IF(O1445="zákl. přenesená",K1445,0)</f>
        <v>0</v>
      </c>
      <c r="BH1445" s="114">
        <f>IF(O1445="sníž. přenesená",K1445,0)</f>
        <v>0</v>
      </c>
      <c r="BI1445" s="114">
        <f>IF(O1445="nulová",K1445,0)</f>
        <v>0</v>
      </c>
      <c r="BJ1445" s="14" t="s">
        <v>87</v>
      </c>
      <c r="BK1445" s="114">
        <f>ROUND(P1445*H1445,2)</f>
        <v>0</v>
      </c>
      <c r="BL1445" s="14" t="s">
        <v>152</v>
      </c>
      <c r="BM1445" s="194" t="s">
        <v>2772</v>
      </c>
    </row>
    <row r="1446" spans="1:65" s="2" customFormat="1" ht="11.25">
      <c r="A1446" s="33"/>
      <c r="B1446" s="34"/>
      <c r="C1446" s="35"/>
      <c r="D1446" s="195" t="s">
        <v>149</v>
      </c>
      <c r="E1446" s="35"/>
      <c r="F1446" s="196" t="s">
        <v>2771</v>
      </c>
      <c r="G1446" s="35"/>
      <c r="H1446" s="35"/>
      <c r="I1446" s="166"/>
      <c r="J1446" s="166"/>
      <c r="K1446" s="35"/>
      <c r="L1446" s="35"/>
      <c r="M1446" s="36"/>
      <c r="N1446" s="197"/>
      <c r="O1446" s="198"/>
      <c r="P1446" s="70"/>
      <c r="Q1446" s="70"/>
      <c r="R1446" s="70"/>
      <c r="S1446" s="70"/>
      <c r="T1446" s="70"/>
      <c r="U1446" s="70"/>
      <c r="V1446" s="70"/>
      <c r="W1446" s="70"/>
      <c r="X1446" s="70"/>
      <c r="Y1446" s="71"/>
      <c r="Z1446" s="33"/>
      <c r="AA1446" s="33"/>
      <c r="AB1446" s="33"/>
      <c r="AC1446" s="33"/>
      <c r="AD1446" s="33"/>
      <c r="AE1446" s="33"/>
      <c r="AT1446" s="14" t="s">
        <v>149</v>
      </c>
      <c r="AU1446" s="14" t="s">
        <v>79</v>
      </c>
    </row>
    <row r="1447" spans="1:65" s="2" customFormat="1" ht="24.2" customHeight="1">
      <c r="A1447" s="33"/>
      <c r="B1447" s="34"/>
      <c r="C1447" s="180" t="s">
        <v>2773</v>
      </c>
      <c r="D1447" s="180" t="s">
        <v>140</v>
      </c>
      <c r="E1447" s="181" t="s">
        <v>2774</v>
      </c>
      <c r="F1447" s="182" t="s">
        <v>2775</v>
      </c>
      <c r="G1447" s="183" t="s">
        <v>143</v>
      </c>
      <c r="H1447" s="184">
        <v>1</v>
      </c>
      <c r="I1447" s="185"/>
      <c r="J1447" s="186"/>
      <c r="K1447" s="187">
        <f>ROUND(P1447*H1447,2)</f>
        <v>0</v>
      </c>
      <c r="L1447" s="182" t="s">
        <v>144</v>
      </c>
      <c r="M1447" s="188"/>
      <c r="N1447" s="189" t="s">
        <v>1</v>
      </c>
      <c r="O1447" s="190" t="s">
        <v>42</v>
      </c>
      <c r="P1447" s="191">
        <f>I1447+J1447</f>
        <v>0</v>
      </c>
      <c r="Q1447" s="191">
        <f>ROUND(I1447*H1447,2)</f>
        <v>0</v>
      </c>
      <c r="R1447" s="191">
        <f>ROUND(J1447*H1447,2)</f>
        <v>0</v>
      </c>
      <c r="S1447" s="70"/>
      <c r="T1447" s="192">
        <f>S1447*H1447</f>
        <v>0</v>
      </c>
      <c r="U1447" s="192">
        <v>0</v>
      </c>
      <c r="V1447" s="192">
        <f>U1447*H1447</f>
        <v>0</v>
      </c>
      <c r="W1447" s="192">
        <v>0</v>
      </c>
      <c r="X1447" s="192">
        <f>W1447*H1447</f>
        <v>0</v>
      </c>
      <c r="Y1447" s="193" t="s">
        <v>1</v>
      </c>
      <c r="Z1447" s="33"/>
      <c r="AA1447" s="33"/>
      <c r="AB1447" s="33"/>
      <c r="AC1447" s="33"/>
      <c r="AD1447" s="33"/>
      <c r="AE1447" s="33"/>
      <c r="AR1447" s="194" t="s">
        <v>152</v>
      </c>
      <c r="AT1447" s="194" t="s">
        <v>140</v>
      </c>
      <c r="AU1447" s="194" t="s">
        <v>79</v>
      </c>
      <c r="AY1447" s="14" t="s">
        <v>146</v>
      </c>
      <c r="BE1447" s="114">
        <f>IF(O1447="základní",K1447,0)</f>
        <v>0</v>
      </c>
      <c r="BF1447" s="114">
        <f>IF(O1447="snížená",K1447,0)</f>
        <v>0</v>
      </c>
      <c r="BG1447" s="114">
        <f>IF(O1447="zákl. přenesená",K1447,0)</f>
        <v>0</v>
      </c>
      <c r="BH1447" s="114">
        <f>IF(O1447="sníž. přenesená",K1447,0)</f>
        <v>0</v>
      </c>
      <c r="BI1447" s="114">
        <f>IF(O1447="nulová",K1447,0)</f>
        <v>0</v>
      </c>
      <c r="BJ1447" s="14" t="s">
        <v>87</v>
      </c>
      <c r="BK1447" s="114">
        <f>ROUND(P1447*H1447,2)</f>
        <v>0</v>
      </c>
      <c r="BL1447" s="14" t="s">
        <v>152</v>
      </c>
      <c r="BM1447" s="194" t="s">
        <v>2776</v>
      </c>
    </row>
    <row r="1448" spans="1:65" s="2" customFormat="1" ht="11.25">
      <c r="A1448" s="33"/>
      <c r="B1448" s="34"/>
      <c r="C1448" s="35"/>
      <c r="D1448" s="195" t="s">
        <v>149</v>
      </c>
      <c r="E1448" s="35"/>
      <c r="F1448" s="196" t="s">
        <v>2775</v>
      </c>
      <c r="G1448" s="35"/>
      <c r="H1448" s="35"/>
      <c r="I1448" s="166"/>
      <c r="J1448" s="166"/>
      <c r="K1448" s="35"/>
      <c r="L1448" s="35"/>
      <c r="M1448" s="36"/>
      <c r="N1448" s="197"/>
      <c r="O1448" s="198"/>
      <c r="P1448" s="70"/>
      <c r="Q1448" s="70"/>
      <c r="R1448" s="70"/>
      <c r="S1448" s="70"/>
      <c r="T1448" s="70"/>
      <c r="U1448" s="70"/>
      <c r="V1448" s="70"/>
      <c r="W1448" s="70"/>
      <c r="X1448" s="70"/>
      <c r="Y1448" s="71"/>
      <c r="Z1448" s="33"/>
      <c r="AA1448" s="33"/>
      <c r="AB1448" s="33"/>
      <c r="AC1448" s="33"/>
      <c r="AD1448" s="33"/>
      <c r="AE1448" s="33"/>
      <c r="AT1448" s="14" t="s">
        <v>149</v>
      </c>
      <c r="AU1448" s="14" t="s">
        <v>79</v>
      </c>
    </row>
    <row r="1449" spans="1:65" s="2" customFormat="1" ht="24.2" customHeight="1">
      <c r="A1449" s="33"/>
      <c r="B1449" s="34"/>
      <c r="C1449" s="180" t="s">
        <v>2777</v>
      </c>
      <c r="D1449" s="180" t="s">
        <v>140</v>
      </c>
      <c r="E1449" s="181" t="s">
        <v>2778</v>
      </c>
      <c r="F1449" s="182" t="s">
        <v>2779</v>
      </c>
      <c r="G1449" s="183" t="s">
        <v>143</v>
      </c>
      <c r="H1449" s="184">
        <v>1</v>
      </c>
      <c r="I1449" s="185"/>
      <c r="J1449" s="186"/>
      <c r="K1449" s="187">
        <f>ROUND(P1449*H1449,2)</f>
        <v>0</v>
      </c>
      <c r="L1449" s="182" t="s">
        <v>144</v>
      </c>
      <c r="M1449" s="188"/>
      <c r="N1449" s="189" t="s">
        <v>1</v>
      </c>
      <c r="O1449" s="190" t="s">
        <v>42</v>
      </c>
      <c r="P1449" s="191">
        <f>I1449+J1449</f>
        <v>0</v>
      </c>
      <c r="Q1449" s="191">
        <f>ROUND(I1449*H1449,2)</f>
        <v>0</v>
      </c>
      <c r="R1449" s="191">
        <f>ROUND(J1449*H1449,2)</f>
        <v>0</v>
      </c>
      <c r="S1449" s="70"/>
      <c r="T1449" s="192">
        <f>S1449*H1449</f>
        <v>0</v>
      </c>
      <c r="U1449" s="192">
        <v>0</v>
      </c>
      <c r="V1449" s="192">
        <f>U1449*H1449</f>
        <v>0</v>
      </c>
      <c r="W1449" s="192">
        <v>0</v>
      </c>
      <c r="X1449" s="192">
        <f>W1449*H1449</f>
        <v>0</v>
      </c>
      <c r="Y1449" s="193" t="s">
        <v>1</v>
      </c>
      <c r="Z1449" s="33"/>
      <c r="AA1449" s="33"/>
      <c r="AB1449" s="33"/>
      <c r="AC1449" s="33"/>
      <c r="AD1449" s="33"/>
      <c r="AE1449" s="33"/>
      <c r="AR1449" s="194" t="s">
        <v>152</v>
      </c>
      <c r="AT1449" s="194" t="s">
        <v>140</v>
      </c>
      <c r="AU1449" s="194" t="s">
        <v>79</v>
      </c>
      <c r="AY1449" s="14" t="s">
        <v>146</v>
      </c>
      <c r="BE1449" s="114">
        <f>IF(O1449="základní",K1449,0)</f>
        <v>0</v>
      </c>
      <c r="BF1449" s="114">
        <f>IF(O1449="snížená",K1449,0)</f>
        <v>0</v>
      </c>
      <c r="BG1449" s="114">
        <f>IF(O1449="zákl. přenesená",K1449,0)</f>
        <v>0</v>
      </c>
      <c r="BH1449" s="114">
        <f>IF(O1449="sníž. přenesená",K1449,0)</f>
        <v>0</v>
      </c>
      <c r="BI1449" s="114">
        <f>IF(O1449="nulová",K1449,0)</f>
        <v>0</v>
      </c>
      <c r="BJ1449" s="14" t="s">
        <v>87</v>
      </c>
      <c r="BK1449" s="114">
        <f>ROUND(P1449*H1449,2)</f>
        <v>0</v>
      </c>
      <c r="BL1449" s="14" t="s">
        <v>152</v>
      </c>
      <c r="BM1449" s="194" t="s">
        <v>2780</v>
      </c>
    </row>
    <row r="1450" spans="1:65" s="2" customFormat="1" ht="11.25">
      <c r="A1450" s="33"/>
      <c r="B1450" s="34"/>
      <c r="C1450" s="35"/>
      <c r="D1450" s="195" t="s">
        <v>149</v>
      </c>
      <c r="E1450" s="35"/>
      <c r="F1450" s="196" t="s">
        <v>2779</v>
      </c>
      <c r="G1450" s="35"/>
      <c r="H1450" s="35"/>
      <c r="I1450" s="166"/>
      <c r="J1450" s="166"/>
      <c r="K1450" s="35"/>
      <c r="L1450" s="35"/>
      <c r="M1450" s="36"/>
      <c r="N1450" s="197"/>
      <c r="O1450" s="198"/>
      <c r="P1450" s="70"/>
      <c r="Q1450" s="70"/>
      <c r="R1450" s="70"/>
      <c r="S1450" s="70"/>
      <c r="T1450" s="70"/>
      <c r="U1450" s="70"/>
      <c r="V1450" s="70"/>
      <c r="W1450" s="70"/>
      <c r="X1450" s="70"/>
      <c r="Y1450" s="71"/>
      <c r="Z1450" s="33"/>
      <c r="AA1450" s="33"/>
      <c r="AB1450" s="33"/>
      <c r="AC1450" s="33"/>
      <c r="AD1450" s="33"/>
      <c r="AE1450" s="33"/>
      <c r="AT1450" s="14" t="s">
        <v>149</v>
      </c>
      <c r="AU1450" s="14" t="s">
        <v>79</v>
      </c>
    </row>
    <row r="1451" spans="1:65" s="2" customFormat="1" ht="24.2" customHeight="1">
      <c r="A1451" s="33"/>
      <c r="B1451" s="34"/>
      <c r="C1451" s="180" t="s">
        <v>2781</v>
      </c>
      <c r="D1451" s="180" t="s">
        <v>140</v>
      </c>
      <c r="E1451" s="181" t="s">
        <v>2782</v>
      </c>
      <c r="F1451" s="182" t="s">
        <v>2783</v>
      </c>
      <c r="G1451" s="183" t="s">
        <v>143</v>
      </c>
      <c r="H1451" s="184">
        <v>1</v>
      </c>
      <c r="I1451" s="185"/>
      <c r="J1451" s="186"/>
      <c r="K1451" s="187">
        <f>ROUND(P1451*H1451,2)</f>
        <v>0</v>
      </c>
      <c r="L1451" s="182" t="s">
        <v>144</v>
      </c>
      <c r="M1451" s="188"/>
      <c r="N1451" s="189" t="s">
        <v>1</v>
      </c>
      <c r="O1451" s="190" t="s">
        <v>42</v>
      </c>
      <c r="P1451" s="191">
        <f>I1451+J1451</f>
        <v>0</v>
      </c>
      <c r="Q1451" s="191">
        <f>ROUND(I1451*H1451,2)</f>
        <v>0</v>
      </c>
      <c r="R1451" s="191">
        <f>ROUND(J1451*H1451,2)</f>
        <v>0</v>
      </c>
      <c r="S1451" s="70"/>
      <c r="T1451" s="192">
        <f>S1451*H1451</f>
        <v>0</v>
      </c>
      <c r="U1451" s="192">
        <v>0</v>
      </c>
      <c r="V1451" s="192">
        <f>U1451*H1451</f>
        <v>0</v>
      </c>
      <c r="W1451" s="192">
        <v>0</v>
      </c>
      <c r="X1451" s="192">
        <f>W1451*H1451</f>
        <v>0</v>
      </c>
      <c r="Y1451" s="193" t="s">
        <v>1</v>
      </c>
      <c r="Z1451" s="33"/>
      <c r="AA1451" s="33"/>
      <c r="AB1451" s="33"/>
      <c r="AC1451" s="33"/>
      <c r="AD1451" s="33"/>
      <c r="AE1451" s="33"/>
      <c r="AR1451" s="194" t="s">
        <v>152</v>
      </c>
      <c r="AT1451" s="194" t="s">
        <v>140</v>
      </c>
      <c r="AU1451" s="194" t="s">
        <v>79</v>
      </c>
      <c r="AY1451" s="14" t="s">
        <v>146</v>
      </c>
      <c r="BE1451" s="114">
        <f>IF(O1451="základní",K1451,0)</f>
        <v>0</v>
      </c>
      <c r="BF1451" s="114">
        <f>IF(O1451="snížená",K1451,0)</f>
        <v>0</v>
      </c>
      <c r="BG1451" s="114">
        <f>IF(O1451="zákl. přenesená",K1451,0)</f>
        <v>0</v>
      </c>
      <c r="BH1451" s="114">
        <f>IF(O1451="sníž. přenesená",K1451,0)</f>
        <v>0</v>
      </c>
      <c r="BI1451" s="114">
        <f>IF(O1451="nulová",K1451,0)</f>
        <v>0</v>
      </c>
      <c r="BJ1451" s="14" t="s">
        <v>87</v>
      </c>
      <c r="BK1451" s="114">
        <f>ROUND(P1451*H1451,2)</f>
        <v>0</v>
      </c>
      <c r="BL1451" s="14" t="s">
        <v>152</v>
      </c>
      <c r="BM1451" s="194" t="s">
        <v>2784</v>
      </c>
    </row>
    <row r="1452" spans="1:65" s="2" customFormat="1" ht="11.25">
      <c r="A1452" s="33"/>
      <c r="B1452" s="34"/>
      <c r="C1452" s="35"/>
      <c r="D1452" s="195" t="s">
        <v>149</v>
      </c>
      <c r="E1452" s="35"/>
      <c r="F1452" s="196" t="s">
        <v>2783</v>
      </c>
      <c r="G1452" s="35"/>
      <c r="H1452" s="35"/>
      <c r="I1452" s="166"/>
      <c r="J1452" s="166"/>
      <c r="K1452" s="35"/>
      <c r="L1452" s="35"/>
      <c r="M1452" s="36"/>
      <c r="N1452" s="197"/>
      <c r="O1452" s="198"/>
      <c r="P1452" s="70"/>
      <c r="Q1452" s="70"/>
      <c r="R1452" s="70"/>
      <c r="S1452" s="70"/>
      <c r="T1452" s="70"/>
      <c r="U1452" s="70"/>
      <c r="V1452" s="70"/>
      <c r="W1452" s="70"/>
      <c r="X1452" s="70"/>
      <c r="Y1452" s="71"/>
      <c r="Z1452" s="33"/>
      <c r="AA1452" s="33"/>
      <c r="AB1452" s="33"/>
      <c r="AC1452" s="33"/>
      <c r="AD1452" s="33"/>
      <c r="AE1452" s="33"/>
      <c r="AT1452" s="14" t="s">
        <v>149</v>
      </c>
      <c r="AU1452" s="14" t="s">
        <v>79</v>
      </c>
    </row>
    <row r="1453" spans="1:65" s="2" customFormat="1" ht="24.2" customHeight="1">
      <c r="A1453" s="33"/>
      <c r="B1453" s="34"/>
      <c r="C1453" s="180" t="s">
        <v>2785</v>
      </c>
      <c r="D1453" s="180" t="s">
        <v>140</v>
      </c>
      <c r="E1453" s="181" t="s">
        <v>2786</v>
      </c>
      <c r="F1453" s="182" t="s">
        <v>2787</v>
      </c>
      <c r="G1453" s="183" t="s">
        <v>143</v>
      </c>
      <c r="H1453" s="184">
        <v>1</v>
      </c>
      <c r="I1453" s="185"/>
      <c r="J1453" s="186"/>
      <c r="K1453" s="187">
        <f>ROUND(P1453*H1453,2)</f>
        <v>0</v>
      </c>
      <c r="L1453" s="182" t="s">
        <v>144</v>
      </c>
      <c r="M1453" s="188"/>
      <c r="N1453" s="189" t="s">
        <v>1</v>
      </c>
      <c r="O1453" s="190" t="s">
        <v>42</v>
      </c>
      <c r="P1453" s="191">
        <f>I1453+J1453</f>
        <v>0</v>
      </c>
      <c r="Q1453" s="191">
        <f>ROUND(I1453*H1453,2)</f>
        <v>0</v>
      </c>
      <c r="R1453" s="191">
        <f>ROUND(J1453*H1453,2)</f>
        <v>0</v>
      </c>
      <c r="S1453" s="70"/>
      <c r="T1453" s="192">
        <f>S1453*H1453</f>
        <v>0</v>
      </c>
      <c r="U1453" s="192">
        <v>0</v>
      </c>
      <c r="V1453" s="192">
        <f>U1453*H1453</f>
        <v>0</v>
      </c>
      <c r="W1453" s="192">
        <v>0</v>
      </c>
      <c r="X1453" s="192">
        <f>W1453*H1453</f>
        <v>0</v>
      </c>
      <c r="Y1453" s="193" t="s">
        <v>1</v>
      </c>
      <c r="Z1453" s="33"/>
      <c r="AA1453" s="33"/>
      <c r="AB1453" s="33"/>
      <c r="AC1453" s="33"/>
      <c r="AD1453" s="33"/>
      <c r="AE1453" s="33"/>
      <c r="AR1453" s="194" t="s">
        <v>152</v>
      </c>
      <c r="AT1453" s="194" t="s">
        <v>140</v>
      </c>
      <c r="AU1453" s="194" t="s">
        <v>79</v>
      </c>
      <c r="AY1453" s="14" t="s">
        <v>146</v>
      </c>
      <c r="BE1453" s="114">
        <f>IF(O1453="základní",K1453,0)</f>
        <v>0</v>
      </c>
      <c r="BF1453" s="114">
        <f>IF(O1453="snížená",K1453,0)</f>
        <v>0</v>
      </c>
      <c r="BG1453" s="114">
        <f>IF(O1453="zákl. přenesená",K1453,0)</f>
        <v>0</v>
      </c>
      <c r="BH1453" s="114">
        <f>IF(O1453="sníž. přenesená",K1453,0)</f>
        <v>0</v>
      </c>
      <c r="BI1453" s="114">
        <f>IF(O1453="nulová",K1453,0)</f>
        <v>0</v>
      </c>
      <c r="BJ1453" s="14" t="s">
        <v>87</v>
      </c>
      <c r="BK1453" s="114">
        <f>ROUND(P1453*H1453,2)</f>
        <v>0</v>
      </c>
      <c r="BL1453" s="14" t="s">
        <v>152</v>
      </c>
      <c r="BM1453" s="194" t="s">
        <v>2788</v>
      </c>
    </row>
    <row r="1454" spans="1:65" s="2" customFormat="1" ht="11.25">
      <c r="A1454" s="33"/>
      <c r="B1454" s="34"/>
      <c r="C1454" s="35"/>
      <c r="D1454" s="195" t="s">
        <v>149</v>
      </c>
      <c r="E1454" s="35"/>
      <c r="F1454" s="196" t="s">
        <v>2787</v>
      </c>
      <c r="G1454" s="35"/>
      <c r="H1454" s="35"/>
      <c r="I1454" s="166"/>
      <c r="J1454" s="166"/>
      <c r="K1454" s="35"/>
      <c r="L1454" s="35"/>
      <c r="M1454" s="36"/>
      <c r="N1454" s="197"/>
      <c r="O1454" s="198"/>
      <c r="P1454" s="70"/>
      <c r="Q1454" s="70"/>
      <c r="R1454" s="70"/>
      <c r="S1454" s="70"/>
      <c r="T1454" s="70"/>
      <c r="U1454" s="70"/>
      <c r="V1454" s="70"/>
      <c r="W1454" s="70"/>
      <c r="X1454" s="70"/>
      <c r="Y1454" s="71"/>
      <c r="Z1454" s="33"/>
      <c r="AA1454" s="33"/>
      <c r="AB1454" s="33"/>
      <c r="AC1454" s="33"/>
      <c r="AD1454" s="33"/>
      <c r="AE1454" s="33"/>
      <c r="AT1454" s="14" t="s">
        <v>149</v>
      </c>
      <c r="AU1454" s="14" t="s">
        <v>79</v>
      </c>
    </row>
    <row r="1455" spans="1:65" s="2" customFormat="1" ht="24.2" customHeight="1">
      <c r="A1455" s="33"/>
      <c r="B1455" s="34"/>
      <c r="C1455" s="180" t="s">
        <v>2789</v>
      </c>
      <c r="D1455" s="180" t="s">
        <v>140</v>
      </c>
      <c r="E1455" s="181" t="s">
        <v>2790</v>
      </c>
      <c r="F1455" s="182" t="s">
        <v>2791</v>
      </c>
      <c r="G1455" s="183" t="s">
        <v>143</v>
      </c>
      <c r="H1455" s="184">
        <v>1</v>
      </c>
      <c r="I1455" s="185"/>
      <c r="J1455" s="186"/>
      <c r="K1455" s="187">
        <f>ROUND(P1455*H1455,2)</f>
        <v>0</v>
      </c>
      <c r="L1455" s="182" t="s">
        <v>144</v>
      </c>
      <c r="M1455" s="188"/>
      <c r="N1455" s="189" t="s">
        <v>1</v>
      </c>
      <c r="O1455" s="190" t="s">
        <v>42</v>
      </c>
      <c r="P1455" s="191">
        <f>I1455+J1455</f>
        <v>0</v>
      </c>
      <c r="Q1455" s="191">
        <f>ROUND(I1455*H1455,2)</f>
        <v>0</v>
      </c>
      <c r="R1455" s="191">
        <f>ROUND(J1455*H1455,2)</f>
        <v>0</v>
      </c>
      <c r="S1455" s="70"/>
      <c r="T1455" s="192">
        <f>S1455*H1455</f>
        <v>0</v>
      </c>
      <c r="U1455" s="192">
        <v>0</v>
      </c>
      <c r="V1455" s="192">
        <f>U1455*H1455</f>
        <v>0</v>
      </c>
      <c r="W1455" s="192">
        <v>0</v>
      </c>
      <c r="X1455" s="192">
        <f>W1455*H1455</f>
        <v>0</v>
      </c>
      <c r="Y1455" s="193" t="s">
        <v>1</v>
      </c>
      <c r="Z1455" s="33"/>
      <c r="AA1455" s="33"/>
      <c r="AB1455" s="33"/>
      <c r="AC1455" s="33"/>
      <c r="AD1455" s="33"/>
      <c r="AE1455" s="33"/>
      <c r="AR1455" s="194" t="s">
        <v>152</v>
      </c>
      <c r="AT1455" s="194" t="s">
        <v>140</v>
      </c>
      <c r="AU1455" s="194" t="s">
        <v>79</v>
      </c>
      <c r="AY1455" s="14" t="s">
        <v>146</v>
      </c>
      <c r="BE1455" s="114">
        <f>IF(O1455="základní",K1455,0)</f>
        <v>0</v>
      </c>
      <c r="BF1455" s="114">
        <f>IF(O1455="snížená",K1455,0)</f>
        <v>0</v>
      </c>
      <c r="BG1455" s="114">
        <f>IF(O1455="zákl. přenesená",K1455,0)</f>
        <v>0</v>
      </c>
      <c r="BH1455" s="114">
        <f>IF(O1455="sníž. přenesená",K1455,0)</f>
        <v>0</v>
      </c>
      <c r="BI1455" s="114">
        <f>IF(O1455="nulová",K1455,0)</f>
        <v>0</v>
      </c>
      <c r="BJ1455" s="14" t="s">
        <v>87</v>
      </c>
      <c r="BK1455" s="114">
        <f>ROUND(P1455*H1455,2)</f>
        <v>0</v>
      </c>
      <c r="BL1455" s="14" t="s">
        <v>152</v>
      </c>
      <c r="BM1455" s="194" t="s">
        <v>2792</v>
      </c>
    </row>
    <row r="1456" spans="1:65" s="2" customFormat="1" ht="11.25">
      <c r="A1456" s="33"/>
      <c r="B1456" s="34"/>
      <c r="C1456" s="35"/>
      <c r="D1456" s="195" t="s">
        <v>149</v>
      </c>
      <c r="E1456" s="35"/>
      <c r="F1456" s="196" t="s">
        <v>2791</v>
      </c>
      <c r="G1456" s="35"/>
      <c r="H1456" s="35"/>
      <c r="I1456" s="166"/>
      <c r="J1456" s="166"/>
      <c r="K1456" s="35"/>
      <c r="L1456" s="35"/>
      <c r="M1456" s="36"/>
      <c r="N1456" s="197"/>
      <c r="O1456" s="198"/>
      <c r="P1456" s="70"/>
      <c r="Q1456" s="70"/>
      <c r="R1456" s="70"/>
      <c r="S1456" s="70"/>
      <c r="T1456" s="70"/>
      <c r="U1456" s="70"/>
      <c r="V1456" s="70"/>
      <c r="W1456" s="70"/>
      <c r="X1456" s="70"/>
      <c r="Y1456" s="71"/>
      <c r="Z1456" s="33"/>
      <c r="AA1456" s="33"/>
      <c r="AB1456" s="33"/>
      <c r="AC1456" s="33"/>
      <c r="AD1456" s="33"/>
      <c r="AE1456" s="33"/>
      <c r="AT1456" s="14" t="s">
        <v>149</v>
      </c>
      <c r="AU1456" s="14" t="s">
        <v>79</v>
      </c>
    </row>
    <row r="1457" spans="1:65" s="2" customFormat="1" ht="24.2" customHeight="1">
      <c r="A1457" s="33"/>
      <c r="B1457" s="34"/>
      <c r="C1457" s="180" t="s">
        <v>2793</v>
      </c>
      <c r="D1457" s="180" t="s">
        <v>140</v>
      </c>
      <c r="E1457" s="181" t="s">
        <v>2794</v>
      </c>
      <c r="F1457" s="182" t="s">
        <v>2795</v>
      </c>
      <c r="G1457" s="183" t="s">
        <v>143</v>
      </c>
      <c r="H1457" s="184">
        <v>1</v>
      </c>
      <c r="I1457" s="185"/>
      <c r="J1457" s="186"/>
      <c r="K1457" s="187">
        <f>ROUND(P1457*H1457,2)</f>
        <v>0</v>
      </c>
      <c r="L1457" s="182" t="s">
        <v>144</v>
      </c>
      <c r="M1457" s="188"/>
      <c r="N1457" s="189" t="s">
        <v>1</v>
      </c>
      <c r="O1457" s="190" t="s">
        <v>42</v>
      </c>
      <c r="P1457" s="191">
        <f>I1457+J1457</f>
        <v>0</v>
      </c>
      <c r="Q1457" s="191">
        <f>ROUND(I1457*H1457,2)</f>
        <v>0</v>
      </c>
      <c r="R1457" s="191">
        <f>ROUND(J1457*H1457,2)</f>
        <v>0</v>
      </c>
      <c r="S1457" s="70"/>
      <c r="T1457" s="192">
        <f>S1457*H1457</f>
        <v>0</v>
      </c>
      <c r="U1457" s="192">
        <v>0</v>
      </c>
      <c r="V1457" s="192">
        <f>U1457*H1457</f>
        <v>0</v>
      </c>
      <c r="W1457" s="192">
        <v>0</v>
      </c>
      <c r="X1457" s="192">
        <f>W1457*H1457</f>
        <v>0</v>
      </c>
      <c r="Y1457" s="193" t="s">
        <v>1</v>
      </c>
      <c r="Z1457" s="33"/>
      <c r="AA1457" s="33"/>
      <c r="AB1457" s="33"/>
      <c r="AC1457" s="33"/>
      <c r="AD1457" s="33"/>
      <c r="AE1457" s="33"/>
      <c r="AR1457" s="194" t="s">
        <v>152</v>
      </c>
      <c r="AT1457" s="194" t="s">
        <v>140</v>
      </c>
      <c r="AU1457" s="194" t="s">
        <v>79</v>
      </c>
      <c r="AY1457" s="14" t="s">
        <v>146</v>
      </c>
      <c r="BE1457" s="114">
        <f>IF(O1457="základní",K1457,0)</f>
        <v>0</v>
      </c>
      <c r="BF1457" s="114">
        <f>IF(O1457="snížená",K1457,0)</f>
        <v>0</v>
      </c>
      <c r="BG1457" s="114">
        <f>IF(O1457="zákl. přenesená",K1457,0)</f>
        <v>0</v>
      </c>
      <c r="BH1457" s="114">
        <f>IF(O1457="sníž. přenesená",K1457,0)</f>
        <v>0</v>
      </c>
      <c r="BI1457" s="114">
        <f>IF(O1457="nulová",K1457,0)</f>
        <v>0</v>
      </c>
      <c r="BJ1457" s="14" t="s">
        <v>87</v>
      </c>
      <c r="BK1457" s="114">
        <f>ROUND(P1457*H1457,2)</f>
        <v>0</v>
      </c>
      <c r="BL1457" s="14" t="s">
        <v>152</v>
      </c>
      <c r="BM1457" s="194" t="s">
        <v>2796</v>
      </c>
    </row>
    <row r="1458" spans="1:65" s="2" customFormat="1" ht="11.25">
      <c r="A1458" s="33"/>
      <c r="B1458" s="34"/>
      <c r="C1458" s="35"/>
      <c r="D1458" s="195" t="s">
        <v>149</v>
      </c>
      <c r="E1458" s="35"/>
      <c r="F1458" s="196" t="s">
        <v>2795</v>
      </c>
      <c r="G1458" s="35"/>
      <c r="H1458" s="35"/>
      <c r="I1458" s="166"/>
      <c r="J1458" s="166"/>
      <c r="K1458" s="35"/>
      <c r="L1458" s="35"/>
      <c r="M1458" s="36"/>
      <c r="N1458" s="197"/>
      <c r="O1458" s="198"/>
      <c r="P1458" s="70"/>
      <c r="Q1458" s="70"/>
      <c r="R1458" s="70"/>
      <c r="S1458" s="70"/>
      <c r="T1458" s="70"/>
      <c r="U1458" s="70"/>
      <c r="V1458" s="70"/>
      <c r="W1458" s="70"/>
      <c r="X1458" s="70"/>
      <c r="Y1458" s="71"/>
      <c r="Z1458" s="33"/>
      <c r="AA1458" s="33"/>
      <c r="AB1458" s="33"/>
      <c r="AC1458" s="33"/>
      <c r="AD1458" s="33"/>
      <c r="AE1458" s="33"/>
      <c r="AT1458" s="14" t="s">
        <v>149</v>
      </c>
      <c r="AU1458" s="14" t="s">
        <v>79</v>
      </c>
    </row>
    <row r="1459" spans="1:65" s="2" customFormat="1" ht="24.2" customHeight="1">
      <c r="A1459" s="33"/>
      <c r="B1459" s="34"/>
      <c r="C1459" s="180" t="s">
        <v>2797</v>
      </c>
      <c r="D1459" s="180" t="s">
        <v>140</v>
      </c>
      <c r="E1459" s="181" t="s">
        <v>2798</v>
      </c>
      <c r="F1459" s="182" t="s">
        <v>2799</v>
      </c>
      <c r="G1459" s="183" t="s">
        <v>143</v>
      </c>
      <c r="H1459" s="184">
        <v>1</v>
      </c>
      <c r="I1459" s="185"/>
      <c r="J1459" s="186"/>
      <c r="K1459" s="187">
        <f>ROUND(P1459*H1459,2)</f>
        <v>0</v>
      </c>
      <c r="L1459" s="182" t="s">
        <v>144</v>
      </c>
      <c r="M1459" s="188"/>
      <c r="N1459" s="189" t="s">
        <v>1</v>
      </c>
      <c r="O1459" s="190" t="s">
        <v>42</v>
      </c>
      <c r="P1459" s="191">
        <f>I1459+J1459</f>
        <v>0</v>
      </c>
      <c r="Q1459" s="191">
        <f>ROUND(I1459*H1459,2)</f>
        <v>0</v>
      </c>
      <c r="R1459" s="191">
        <f>ROUND(J1459*H1459,2)</f>
        <v>0</v>
      </c>
      <c r="S1459" s="70"/>
      <c r="T1459" s="192">
        <f>S1459*H1459</f>
        <v>0</v>
      </c>
      <c r="U1459" s="192">
        <v>0</v>
      </c>
      <c r="V1459" s="192">
        <f>U1459*H1459</f>
        <v>0</v>
      </c>
      <c r="W1459" s="192">
        <v>0</v>
      </c>
      <c r="X1459" s="192">
        <f>W1459*H1459</f>
        <v>0</v>
      </c>
      <c r="Y1459" s="193" t="s">
        <v>1</v>
      </c>
      <c r="Z1459" s="33"/>
      <c r="AA1459" s="33"/>
      <c r="AB1459" s="33"/>
      <c r="AC1459" s="33"/>
      <c r="AD1459" s="33"/>
      <c r="AE1459" s="33"/>
      <c r="AR1459" s="194" t="s">
        <v>152</v>
      </c>
      <c r="AT1459" s="194" t="s">
        <v>140</v>
      </c>
      <c r="AU1459" s="194" t="s">
        <v>79</v>
      </c>
      <c r="AY1459" s="14" t="s">
        <v>146</v>
      </c>
      <c r="BE1459" s="114">
        <f>IF(O1459="základní",K1459,0)</f>
        <v>0</v>
      </c>
      <c r="BF1459" s="114">
        <f>IF(O1459="snížená",K1459,0)</f>
        <v>0</v>
      </c>
      <c r="BG1459" s="114">
        <f>IF(O1459="zákl. přenesená",K1459,0)</f>
        <v>0</v>
      </c>
      <c r="BH1459" s="114">
        <f>IF(O1459="sníž. přenesená",K1459,0)</f>
        <v>0</v>
      </c>
      <c r="BI1459" s="114">
        <f>IF(O1459="nulová",K1459,0)</f>
        <v>0</v>
      </c>
      <c r="BJ1459" s="14" t="s">
        <v>87</v>
      </c>
      <c r="BK1459" s="114">
        <f>ROUND(P1459*H1459,2)</f>
        <v>0</v>
      </c>
      <c r="BL1459" s="14" t="s">
        <v>152</v>
      </c>
      <c r="BM1459" s="194" t="s">
        <v>2800</v>
      </c>
    </row>
    <row r="1460" spans="1:65" s="2" customFormat="1" ht="11.25">
      <c r="A1460" s="33"/>
      <c r="B1460" s="34"/>
      <c r="C1460" s="35"/>
      <c r="D1460" s="195" t="s">
        <v>149</v>
      </c>
      <c r="E1460" s="35"/>
      <c r="F1460" s="196" t="s">
        <v>2799</v>
      </c>
      <c r="G1460" s="35"/>
      <c r="H1460" s="35"/>
      <c r="I1460" s="166"/>
      <c r="J1460" s="166"/>
      <c r="K1460" s="35"/>
      <c r="L1460" s="35"/>
      <c r="M1460" s="36"/>
      <c r="N1460" s="197"/>
      <c r="O1460" s="198"/>
      <c r="P1460" s="70"/>
      <c r="Q1460" s="70"/>
      <c r="R1460" s="70"/>
      <c r="S1460" s="70"/>
      <c r="T1460" s="70"/>
      <c r="U1460" s="70"/>
      <c r="V1460" s="70"/>
      <c r="W1460" s="70"/>
      <c r="X1460" s="70"/>
      <c r="Y1460" s="71"/>
      <c r="Z1460" s="33"/>
      <c r="AA1460" s="33"/>
      <c r="AB1460" s="33"/>
      <c r="AC1460" s="33"/>
      <c r="AD1460" s="33"/>
      <c r="AE1460" s="33"/>
      <c r="AT1460" s="14" t="s">
        <v>149</v>
      </c>
      <c r="AU1460" s="14" t="s">
        <v>79</v>
      </c>
    </row>
    <row r="1461" spans="1:65" s="2" customFormat="1" ht="24.2" customHeight="1">
      <c r="A1461" s="33"/>
      <c r="B1461" s="34"/>
      <c r="C1461" s="180" t="s">
        <v>2801</v>
      </c>
      <c r="D1461" s="180" t="s">
        <v>140</v>
      </c>
      <c r="E1461" s="181" t="s">
        <v>2802</v>
      </c>
      <c r="F1461" s="182" t="s">
        <v>2803</v>
      </c>
      <c r="G1461" s="183" t="s">
        <v>143</v>
      </c>
      <c r="H1461" s="184">
        <v>1</v>
      </c>
      <c r="I1461" s="185"/>
      <c r="J1461" s="186"/>
      <c r="K1461" s="187">
        <f>ROUND(P1461*H1461,2)</f>
        <v>0</v>
      </c>
      <c r="L1461" s="182" t="s">
        <v>144</v>
      </c>
      <c r="M1461" s="188"/>
      <c r="N1461" s="189" t="s">
        <v>1</v>
      </c>
      <c r="O1461" s="190" t="s">
        <v>42</v>
      </c>
      <c r="P1461" s="191">
        <f>I1461+J1461</f>
        <v>0</v>
      </c>
      <c r="Q1461" s="191">
        <f>ROUND(I1461*H1461,2)</f>
        <v>0</v>
      </c>
      <c r="R1461" s="191">
        <f>ROUND(J1461*H1461,2)</f>
        <v>0</v>
      </c>
      <c r="S1461" s="70"/>
      <c r="T1461" s="192">
        <f>S1461*H1461</f>
        <v>0</v>
      </c>
      <c r="U1461" s="192">
        <v>0</v>
      </c>
      <c r="V1461" s="192">
        <f>U1461*H1461</f>
        <v>0</v>
      </c>
      <c r="W1461" s="192">
        <v>0</v>
      </c>
      <c r="X1461" s="192">
        <f>W1461*H1461</f>
        <v>0</v>
      </c>
      <c r="Y1461" s="193" t="s">
        <v>1</v>
      </c>
      <c r="Z1461" s="33"/>
      <c r="AA1461" s="33"/>
      <c r="AB1461" s="33"/>
      <c r="AC1461" s="33"/>
      <c r="AD1461" s="33"/>
      <c r="AE1461" s="33"/>
      <c r="AR1461" s="194" t="s">
        <v>152</v>
      </c>
      <c r="AT1461" s="194" t="s">
        <v>140</v>
      </c>
      <c r="AU1461" s="194" t="s">
        <v>79</v>
      </c>
      <c r="AY1461" s="14" t="s">
        <v>146</v>
      </c>
      <c r="BE1461" s="114">
        <f>IF(O1461="základní",K1461,0)</f>
        <v>0</v>
      </c>
      <c r="BF1461" s="114">
        <f>IF(O1461="snížená",K1461,0)</f>
        <v>0</v>
      </c>
      <c r="BG1461" s="114">
        <f>IF(O1461="zákl. přenesená",K1461,0)</f>
        <v>0</v>
      </c>
      <c r="BH1461" s="114">
        <f>IF(O1461="sníž. přenesená",K1461,0)</f>
        <v>0</v>
      </c>
      <c r="BI1461" s="114">
        <f>IF(O1461="nulová",K1461,0)</f>
        <v>0</v>
      </c>
      <c r="BJ1461" s="14" t="s">
        <v>87</v>
      </c>
      <c r="BK1461" s="114">
        <f>ROUND(P1461*H1461,2)</f>
        <v>0</v>
      </c>
      <c r="BL1461" s="14" t="s">
        <v>152</v>
      </c>
      <c r="BM1461" s="194" t="s">
        <v>2804</v>
      </c>
    </row>
    <row r="1462" spans="1:65" s="2" customFormat="1" ht="11.25">
      <c r="A1462" s="33"/>
      <c r="B1462" s="34"/>
      <c r="C1462" s="35"/>
      <c r="D1462" s="195" t="s">
        <v>149</v>
      </c>
      <c r="E1462" s="35"/>
      <c r="F1462" s="196" t="s">
        <v>2803</v>
      </c>
      <c r="G1462" s="35"/>
      <c r="H1462" s="35"/>
      <c r="I1462" s="166"/>
      <c r="J1462" s="166"/>
      <c r="K1462" s="35"/>
      <c r="L1462" s="35"/>
      <c r="M1462" s="36"/>
      <c r="N1462" s="197"/>
      <c r="O1462" s="198"/>
      <c r="P1462" s="70"/>
      <c r="Q1462" s="70"/>
      <c r="R1462" s="70"/>
      <c r="S1462" s="70"/>
      <c r="T1462" s="70"/>
      <c r="U1462" s="70"/>
      <c r="V1462" s="70"/>
      <c r="W1462" s="70"/>
      <c r="X1462" s="70"/>
      <c r="Y1462" s="71"/>
      <c r="Z1462" s="33"/>
      <c r="AA1462" s="33"/>
      <c r="AB1462" s="33"/>
      <c r="AC1462" s="33"/>
      <c r="AD1462" s="33"/>
      <c r="AE1462" s="33"/>
      <c r="AT1462" s="14" t="s">
        <v>149</v>
      </c>
      <c r="AU1462" s="14" t="s">
        <v>79</v>
      </c>
    </row>
    <row r="1463" spans="1:65" s="2" customFormat="1" ht="24.2" customHeight="1">
      <c r="A1463" s="33"/>
      <c r="B1463" s="34"/>
      <c r="C1463" s="180" t="s">
        <v>2805</v>
      </c>
      <c r="D1463" s="180" t="s">
        <v>140</v>
      </c>
      <c r="E1463" s="181" t="s">
        <v>2806</v>
      </c>
      <c r="F1463" s="182" t="s">
        <v>2807</v>
      </c>
      <c r="G1463" s="183" t="s">
        <v>143</v>
      </c>
      <c r="H1463" s="184">
        <v>1</v>
      </c>
      <c r="I1463" s="185"/>
      <c r="J1463" s="186"/>
      <c r="K1463" s="187">
        <f>ROUND(P1463*H1463,2)</f>
        <v>0</v>
      </c>
      <c r="L1463" s="182" t="s">
        <v>144</v>
      </c>
      <c r="M1463" s="188"/>
      <c r="N1463" s="189" t="s">
        <v>1</v>
      </c>
      <c r="O1463" s="190" t="s">
        <v>42</v>
      </c>
      <c r="P1463" s="191">
        <f>I1463+J1463</f>
        <v>0</v>
      </c>
      <c r="Q1463" s="191">
        <f>ROUND(I1463*H1463,2)</f>
        <v>0</v>
      </c>
      <c r="R1463" s="191">
        <f>ROUND(J1463*H1463,2)</f>
        <v>0</v>
      </c>
      <c r="S1463" s="70"/>
      <c r="T1463" s="192">
        <f>S1463*H1463</f>
        <v>0</v>
      </c>
      <c r="U1463" s="192">
        <v>0</v>
      </c>
      <c r="V1463" s="192">
        <f>U1463*H1463</f>
        <v>0</v>
      </c>
      <c r="W1463" s="192">
        <v>0</v>
      </c>
      <c r="X1463" s="192">
        <f>W1463*H1463</f>
        <v>0</v>
      </c>
      <c r="Y1463" s="193" t="s">
        <v>1</v>
      </c>
      <c r="Z1463" s="33"/>
      <c r="AA1463" s="33"/>
      <c r="AB1463" s="33"/>
      <c r="AC1463" s="33"/>
      <c r="AD1463" s="33"/>
      <c r="AE1463" s="33"/>
      <c r="AR1463" s="194" t="s">
        <v>152</v>
      </c>
      <c r="AT1463" s="194" t="s">
        <v>140</v>
      </c>
      <c r="AU1463" s="194" t="s">
        <v>79</v>
      </c>
      <c r="AY1463" s="14" t="s">
        <v>146</v>
      </c>
      <c r="BE1463" s="114">
        <f>IF(O1463="základní",K1463,0)</f>
        <v>0</v>
      </c>
      <c r="BF1463" s="114">
        <f>IF(O1463="snížená",K1463,0)</f>
        <v>0</v>
      </c>
      <c r="BG1463" s="114">
        <f>IF(O1463="zákl. přenesená",K1463,0)</f>
        <v>0</v>
      </c>
      <c r="BH1463" s="114">
        <f>IF(O1463="sníž. přenesená",K1463,0)</f>
        <v>0</v>
      </c>
      <c r="BI1463" s="114">
        <f>IF(O1463="nulová",K1463,0)</f>
        <v>0</v>
      </c>
      <c r="BJ1463" s="14" t="s">
        <v>87</v>
      </c>
      <c r="BK1463" s="114">
        <f>ROUND(P1463*H1463,2)</f>
        <v>0</v>
      </c>
      <c r="BL1463" s="14" t="s">
        <v>152</v>
      </c>
      <c r="BM1463" s="194" t="s">
        <v>2808</v>
      </c>
    </row>
    <row r="1464" spans="1:65" s="2" customFormat="1" ht="11.25">
      <c r="A1464" s="33"/>
      <c r="B1464" s="34"/>
      <c r="C1464" s="35"/>
      <c r="D1464" s="195" t="s">
        <v>149</v>
      </c>
      <c r="E1464" s="35"/>
      <c r="F1464" s="196" t="s">
        <v>2807</v>
      </c>
      <c r="G1464" s="35"/>
      <c r="H1464" s="35"/>
      <c r="I1464" s="166"/>
      <c r="J1464" s="166"/>
      <c r="K1464" s="35"/>
      <c r="L1464" s="35"/>
      <c r="M1464" s="36"/>
      <c r="N1464" s="197"/>
      <c r="O1464" s="198"/>
      <c r="P1464" s="70"/>
      <c r="Q1464" s="70"/>
      <c r="R1464" s="70"/>
      <c r="S1464" s="70"/>
      <c r="T1464" s="70"/>
      <c r="U1464" s="70"/>
      <c r="V1464" s="70"/>
      <c r="W1464" s="70"/>
      <c r="X1464" s="70"/>
      <c r="Y1464" s="71"/>
      <c r="Z1464" s="33"/>
      <c r="AA1464" s="33"/>
      <c r="AB1464" s="33"/>
      <c r="AC1464" s="33"/>
      <c r="AD1464" s="33"/>
      <c r="AE1464" s="33"/>
      <c r="AT1464" s="14" t="s">
        <v>149</v>
      </c>
      <c r="AU1464" s="14" t="s">
        <v>79</v>
      </c>
    </row>
    <row r="1465" spans="1:65" s="2" customFormat="1" ht="24.2" customHeight="1">
      <c r="A1465" s="33"/>
      <c r="B1465" s="34"/>
      <c r="C1465" s="180" t="s">
        <v>2809</v>
      </c>
      <c r="D1465" s="180" t="s">
        <v>140</v>
      </c>
      <c r="E1465" s="181" t="s">
        <v>2810</v>
      </c>
      <c r="F1465" s="182" t="s">
        <v>2811</v>
      </c>
      <c r="G1465" s="183" t="s">
        <v>143</v>
      </c>
      <c r="H1465" s="184">
        <v>1</v>
      </c>
      <c r="I1465" s="185"/>
      <c r="J1465" s="186"/>
      <c r="K1465" s="187">
        <f>ROUND(P1465*H1465,2)</f>
        <v>0</v>
      </c>
      <c r="L1465" s="182" t="s">
        <v>144</v>
      </c>
      <c r="M1465" s="188"/>
      <c r="N1465" s="189" t="s">
        <v>1</v>
      </c>
      <c r="O1465" s="190" t="s">
        <v>42</v>
      </c>
      <c r="P1465" s="191">
        <f>I1465+J1465</f>
        <v>0</v>
      </c>
      <c r="Q1465" s="191">
        <f>ROUND(I1465*H1465,2)</f>
        <v>0</v>
      </c>
      <c r="R1465" s="191">
        <f>ROUND(J1465*H1465,2)</f>
        <v>0</v>
      </c>
      <c r="S1465" s="70"/>
      <c r="T1465" s="192">
        <f>S1465*H1465</f>
        <v>0</v>
      </c>
      <c r="U1465" s="192">
        <v>0</v>
      </c>
      <c r="V1465" s="192">
        <f>U1465*H1465</f>
        <v>0</v>
      </c>
      <c r="W1465" s="192">
        <v>0</v>
      </c>
      <c r="X1465" s="192">
        <f>W1465*H1465</f>
        <v>0</v>
      </c>
      <c r="Y1465" s="193" t="s">
        <v>1</v>
      </c>
      <c r="Z1465" s="33"/>
      <c r="AA1465" s="33"/>
      <c r="AB1465" s="33"/>
      <c r="AC1465" s="33"/>
      <c r="AD1465" s="33"/>
      <c r="AE1465" s="33"/>
      <c r="AR1465" s="194" t="s">
        <v>152</v>
      </c>
      <c r="AT1465" s="194" t="s">
        <v>140</v>
      </c>
      <c r="AU1465" s="194" t="s">
        <v>79</v>
      </c>
      <c r="AY1465" s="14" t="s">
        <v>146</v>
      </c>
      <c r="BE1465" s="114">
        <f>IF(O1465="základní",K1465,0)</f>
        <v>0</v>
      </c>
      <c r="BF1465" s="114">
        <f>IF(O1465="snížená",K1465,0)</f>
        <v>0</v>
      </c>
      <c r="BG1465" s="114">
        <f>IF(O1465="zákl. přenesená",K1465,0)</f>
        <v>0</v>
      </c>
      <c r="BH1465" s="114">
        <f>IF(O1465="sníž. přenesená",K1465,0)</f>
        <v>0</v>
      </c>
      <c r="BI1465" s="114">
        <f>IF(O1465="nulová",K1465,0)</f>
        <v>0</v>
      </c>
      <c r="BJ1465" s="14" t="s">
        <v>87</v>
      </c>
      <c r="BK1465" s="114">
        <f>ROUND(P1465*H1465,2)</f>
        <v>0</v>
      </c>
      <c r="BL1465" s="14" t="s">
        <v>152</v>
      </c>
      <c r="BM1465" s="194" t="s">
        <v>2812</v>
      </c>
    </row>
    <row r="1466" spans="1:65" s="2" customFormat="1" ht="11.25">
      <c r="A1466" s="33"/>
      <c r="B1466" s="34"/>
      <c r="C1466" s="35"/>
      <c r="D1466" s="195" t="s">
        <v>149</v>
      </c>
      <c r="E1466" s="35"/>
      <c r="F1466" s="196" t="s">
        <v>2811</v>
      </c>
      <c r="G1466" s="35"/>
      <c r="H1466" s="35"/>
      <c r="I1466" s="166"/>
      <c r="J1466" s="166"/>
      <c r="K1466" s="35"/>
      <c r="L1466" s="35"/>
      <c r="M1466" s="36"/>
      <c r="N1466" s="197"/>
      <c r="O1466" s="198"/>
      <c r="P1466" s="70"/>
      <c r="Q1466" s="70"/>
      <c r="R1466" s="70"/>
      <c r="S1466" s="70"/>
      <c r="T1466" s="70"/>
      <c r="U1466" s="70"/>
      <c r="V1466" s="70"/>
      <c r="W1466" s="70"/>
      <c r="X1466" s="70"/>
      <c r="Y1466" s="71"/>
      <c r="Z1466" s="33"/>
      <c r="AA1466" s="33"/>
      <c r="AB1466" s="33"/>
      <c r="AC1466" s="33"/>
      <c r="AD1466" s="33"/>
      <c r="AE1466" s="33"/>
      <c r="AT1466" s="14" t="s">
        <v>149</v>
      </c>
      <c r="AU1466" s="14" t="s">
        <v>79</v>
      </c>
    </row>
    <row r="1467" spans="1:65" s="2" customFormat="1" ht="24.2" customHeight="1">
      <c r="A1467" s="33"/>
      <c r="B1467" s="34"/>
      <c r="C1467" s="180" t="s">
        <v>2813</v>
      </c>
      <c r="D1467" s="180" t="s">
        <v>140</v>
      </c>
      <c r="E1467" s="181" t="s">
        <v>2814</v>
      </c>
      <c r="F1467" s="182" t="s">
        <v>2815</v>
      </c>
      <c r="G1467" s="183" t="s">
        <v>143</v>
      </c>
      <c r="H1467" s="184">
        <v>1</v>
      </c>
      <c r="I1467" s="185"/>
      <c r="J1467" s="186"/>
      <c r="K1467" s="187">
        <f>ROUND(P1467*H1467,2)</f>
        <v>0</v>
      </c>
      <c r="L1467" s="182" t="s">
        <v>144</v>
      </c>
      <c r="M1467" s="188"/>
      <c r="N1467" s="189" t="s">
        <v>1</v>
      </c>
      <c r="O1467" s="190" t="s">
        <v>42</v>
      </c>
      <c r="P1467" s="191">
        <f>I1467+J1467</f>
        <v>0</v>
      </c>
      <c r="Q1467" s="191">
        <f>ROUND(I1467*H1467,2)</f>
        <v>0</v>
      </c>
      <c r="R1467" s="191">
        <f>ROUND(J1467*H1467,2)</f>
        <v>0</v>
      </c>
      <c r="S1467" s="70"/>
      <c r="T1467" s="192">
        <f>S1467*H1467</f>
        <v>0</v>
      </c>
      <c r="U1467" s="192">
        <v>0</v>
      </c>
      <c r="V1467" s="192">
        <f>U1467*H1467</f>
        <v>0</v>
      </c>
      <c r="W1467" s="192">
        <v>0</v>
      </c>
      <c r="X1467" s="192">
        <f>W1467*H1467</f>
        <v>0</v>
      </c>
      <c r="Y1467" s="193" t="s">
        <v>1</v>
      </c>
      <c r="Z1467" s="33"/>
      <c r="AA1467" s="33"/>
      <c r="AB1467" s="33"/>
      <c r="AC1467" s="33"/>
      <c r="AD1467" s="33"/>
      <c r="AE1467" s="33"/>
      <c r="AR1467" s="194" t="s">
        <v>152</v>
      </c>
      <c r="AT1467" s="194" t="s">
        <v>140</v>
      </c>
      <c r="AU1467" s="194" t="s">
        <v>79</v>
      </c>
      <c r="AY1467" s="14" t="s">
        <v>146</v>
      </c>
      <c r="BE1467" s="114">
        <f>IF(O1467="základní",K1467,0)</f>
        <v>0</v>
      </c>
      <c r="BF1467" s="114">
        <f>IF(O1467="snížená",K1467,0)</f>
        <v>0</v>
      </c>
      <c r="BG1467" s="114">
        <f>IF(O1467="zákl. přenesená",K1467,0)</f>
        <v>0</v>
      </c>
      <c r="BH1467" s="114">
        <f>IF(O1467="sníž. přenesená",K1467,0)</f>
        <v>0</v>
      </c>
      <c r="BI1467" s="114">
        <f>IF(O1467="nulová",K1467,0)</f>
        <v>0</v>
      </c>
      <c r="BJ1467" s="14" t="s">
        <v>87</v>
      </c>
      <c r="BK1467" s="114">
        <f>ROUND(P1467*H1467,2)</f>
        <v>0</v>
      </c>
      <c r="BL1467" s="14" t="s">
        <v>152</v>
      </c>
      <c r="BM1467" s="194" t="s">
        <v>2816</v>
      </c>
    </row>
    <row r="1468" spans="1:65" s="2" customFormat="1" ht="11.25">
      <c r="A1468" s="33"/>
      <c r="B1468" s="34"/>
      <c r="C1468" s="35"/>
      <c r="D1468" s="195" t="s">
        <v>149</v>
      </c>
      <c r="E1468" s="35"/>
      <c r="F1468" s="196" t="s">
        <v>2815</v>
      </c>
      <c r="G1468" s="35"/>
      <c r="H1468" s="35"/>
      <c r="I1468" s="166"/>
      <c r="J1468" s="166"/>
      <c r="K1468" s="35"/>
      <c r="L1468" s="35"/>
      <c r="M1468" s="36"/>
      <c r="N1468" s="197"/>
      <c r="O1468" s="198"/>
      <c r="P1468" s="70"/>
      <c r="Q1468" s="70"/>
      <c r="R1468" s="70"/>
      <c r="S1468" s="70"/>
      <c r="T1468" s="70"/>
      <c r="U1468" s="70"/>
      <c r="V1468" s="70"/>
      <c r="W1468" s="70"/>
      <c r="X1468" s="70"/>
      <c r="Y1468" s="71"/>
      <c r="Z1468" s="33"/>
      <c r="AA1468" s="33"/>
      <c r="AB1468" s="33"/>
      <c r="AC1468" s="33"/>
      <c r="AD1468" s="33"/>
      <c r="AE1468" s="33"/>
      <c r="AT1468" s="14" t="s">
        <v>149</v>
      </c>
      <c r="AU1468" s="14" t="s">
        <v>79</v>
      </c>
    </row>
    <row r="1469" spans="1:65" s="2" customFormat="1" ht="24.2" customHeight="1">
      <c r="A1469" s="33"/>
      <c r="B1469" s="34"/>
      <c r="C1469" s="180" t="s">
        <v>2817</v>
      </c>
      <c r="D1469" s="180" t="s">
        <v>140</v>
      </c>
      <c r="E1469" s="181" t="s">
        <v>2818</v>
      </c>
      <c r="F1469" s="182" t="s">
        <v>2819</v>
      </c>
      <c r="G1469" s="183" t="s">
        <v>143</v>
      </c>
      <c r="H1469" s="184">
        <v>1</v>
      </c>
      <c r="I1469" s="185"/>
      <c r="J1469" s="186"/>
      <c r="K1469" s="187">
        <f>ROUND(P1469*H1469,2)</f>
        <v>0</v>
      </c>
      <c r="L1469" s="182" t="s">
        <v>144</v>
      </c>
      <c r="M1469" s="188"/>
      <c r="N1469" s="189" t="s">
        <v>1</v>
      </c>
      <c r="O1469" s="190" t="s">
        <v>42</v>
      </c>
      <c r="P1469" s="191">
        <f>I1469+J1469</f>
        <v>0</v>
      </c>
      <c r="Q1469" s="191">
        <f>ROUND(I1469*H1469,2)</f>
        <v>0</v>
      </c>
      <c r="R1469" s="191">
        <f>ROUND(J1469*H1469,2)</f>
        <v>0</v>
      </c>
      <c r="S1469" s="70"/>
      <c r="T1469" s="192">
        <f>S1469*H1469</f>
        <v>0</v>
      </c>
      <c r="U1469" s="192">
        <v>0</v>
      </c>
      <c r="V1469" s="192">
        <f>U1469*H1469</f>
        <v>0</v>
      </c>
      <c r="W1469" s="192">
        <v>0</v>
      </c>
      <c r="X1469" s="192">
        <f>W1469*H1469</f>
        <v>0</v>
      </c>
      <c r="Y1469" s="193" t="s">
        <v>1</v>
      </c>
      <c r="Z1469" s="33"/>
      <c r="AA1469" s="33"/>
      <c r="AB1469" s="33"/>
      <c r="AC1469" s="33"/>
      <c r="AD1469" s="33"/>
      <c r="AE1469" s="33"/>
      <c r="AR1469" s="194" t="s">
        <v>152</v>
      </c>
      <c r="AT1469" s="194" t="s">
        <v>140</v>
      </c>
      <c r="AU1469" s="194" t="s">
        <v>79</v>
      </c>
      <c r="AY1469" s="14" t="s">
        <v>146</v>
      </c>
      <c r="BE1469" s="114">
        <f>IF(O1469="základní",K1469,0)</f>
        <v>0</v>
      </c>
      <c r="BF1469" s="114">
        <f>IF(O1469="snížená",K1469,0)</f>
        <v>0</v>
      </c>
      <c r="BG1469" s="114">
        <f>IF(O1469="zákl. přenesená",K1469,0)</f>
        <v>0</v>
      </c>
      <c r="BH1469" s="114">
        <f>IF(O1469="sníž. přenesená",K1469,0)</f>
        <v>0</v>
      </c>
      <c r="BI1469" s="114">
        <f>IF(O1469="nulová",K1469,0)</f>
        <v>0</v>
      </c>
      <c r="BJ1469" s="14" t="s">
        <v>87</v>
      </c>
      <c r="BK1469" s="114">
        <f>ROUND(P1469*H1469,2)</f>
        <v>0</v>
      </c>
      <c r="BL1469" s="14" t="s">
        <v>152</v>
      </c>
      <c r="BM1469" s="194" t="s">
        <v>2820</v>
      </c>
    </row>
    <row r="1470" spans="1:65" s="2" customFormat="1" ht="11.25">
      <c r="A1470" s="33"/>
      <c r="B1470" s="34"/>
      <c r="C1470" s="35"/>
      <c r="D1470" s="195" t="s">
        <v>149</v>
      </c>
      <c r="E1470" s="35"/>
      <c r="F1470" s="196" t="s">
        <v>2819</v>
      </c>
      <c r="G1470" s="35"/>
      <c r="H1470" s="35"/>
      <c r="I1470" s="166"/>
      <c r="J1470" s="166"/>
      <c r="K1470" s="35"/>
      <c r="L1470" s="35"/>
      <c r="M1470" s="36"/>
      <c r="N1470" s="197"/>
      <c r="O1470" s="198"/>
      <c r="P1470" s="70"/>
      <c r="Q1470" s="70"/>
      <c r="R1470" s="70"/>
      <c r="S1470" s="70"/>
      <c r="T1470" s="70"/>
      <c r="U1470" s="70"/>
      <c r="V1470" s="70"/>
      <c r="W1470" s="70"/>
      <c r="X1470" s="70"/>
      <c r="Y1470" s="71"/>
      <c r="Z1470" s="33"/>
      <c r="AA1470" s="33"/>
      <c r="AB1470" s="33"/>
      <c r="AC1470" s="33"/>
      <c r="AD1470" s="33"/>
      <c r="AE1470" s="33"/>
      <c r="AT1470" s="14" t="s">
        <v>149</v>
      </c>
      <c r="AU1470" s="14" t="s">
        <v>79</v>
      </c>
    </row>
    <row r="1471" spans="1:65" s="2" customFormat="1" ht="24.2" customHeight="1">
      <c r="A1471" s="33"/>
      <c r="B1471" s="34"/>
      <c r="C1471" s="180" t="s">
        <v>2821</v>
      </c>
      <c r="D1471" s="180" t="s">
        <v>140</v>
      </c>
      <c r="E1471" s="181" t="s">
        <v>2822</v>
      </c>
      <c r="F1471" s="182" t="s">
        <v>2823</v>
      </c>
      <c r="G1471" s="183" t="s">
        <v>143</v>
      </c>
      <c r="H1471" s="184">
        <v>1</v>
      </c>
      <c r="I1471" s="185"/>
      <c r="J1471" s="186"/>
      <c r="K1471" s="187">
        <f>ROUND(P1471*H1471,2)</f>
        <v>0</v>
      </c>
      <c r="L1471" s="182" t="s">
        <v>144</v>
      </c>
      <c r="M1471" s="188"/>
      <c r="N1471" s="189" t="s">
        <v>1</v>
      </c>
      <c r="O1471" s="190" t="s">
        <v>42</v>
      </c>
      <c r="P1471" s="191">
        <f>I1471+J1471</f>
        <v>0</v>
      </c>
      <c r="Q1471" s="191">
        <f>ROUND(I1471*H1471,2)</f>
        <v>0</v>
      </c>
      <c r="R1471" s="191">
        <f>ROUND(J1471*H1471,2)</f>
        <v>0</v>
      </c>
      <c r="S1471" s="70"/>
      <c r="T1471" s="192">
        <f>S1471*H1471</f>
        <v>0</v>
      </c>
      <c r="U1471" s="192">
        <v>0</v>
      </c>
      <c r="V1471" s="192">
        <f>U1471*H1471</f>
        <v>0</v>
      </c>
      <c r="W1471" s="192">
        <v>0</v>
      </c>
      <c r="X1471" s="192">
        <f>W1471*H1471</f>
        <v>0</v>
      </c>
      <c r="Y1471" s="193" t="s">
        <v>1</v>
      </c>
      <c r="Z1471" s="33"/>
      <c r="AA1471" s="33"/>
      <c r="AB1471" s="33"/>
      <c r="AC1471" s="33"/>
      <c r="AD1471" s="33"/>
      <c r="AE1471" s="33"/>
      <c r="AR1471" s="194" t="s">
        <v>152</v>
      </c>
      <c r="AT1471" s="194" t="s">
        <v>140</v>
      </c>
      <c r="AU1471" s="194" t="s">
        <v>79</v>
      </c>
      <c r="AY1471" s="14" t="s">
        <v>146</v>
      </c>
      <c r="BE1471" s="114">
        <f>IF(O1471="základní",K1471,0)</f>
        <v>0</v>
      </c>
      <c r="BF1471" s="114">
        <f>IF(O1471="snížená",K1471,0)</f>
        <v>0</v>
      </c>
      <c r="BG1471" s="114">
        <f>IF(O1471="zákl. přenesená",K1471,0)</f>
        <v>0</v>
      </c>
      <c r="BH1471" s="114">
        <f>IF(O1471="sníž. přenesená",K1471,0)</f>
        <v>0</v>
      </c>
      <c r="BI1471" s="114">
        <f>IF(O1471="nulová",K1471,0)</f>
        <v>0</v>
      </c>
      <c r="BJ1471" s="14" t="s">
        <v>87</v>
      </c>
      <c r="BK1471" s="114">
        <f>ROUND(P1471*H1471,2)</f>
        <v>0</v>
      </c>
      <c r="BL1471" s="14" t="s">
        <v>152</v>
      </c>
      <c r="BM1471" s="194" t="s">
        <v>2824</v>
      </c>
    </row>
    <row r="1472" spans="1:65" s="2" customFormat="1" ht="19.5">
      <c r="A1472" s="33"/>
      <c r="B1472" s="34"/>
      <c r="C1472" s="35"/>
      <c r="D1472" s="195" t="s">
        <v>149</v>
      </c>
      <c r="E1472" s="35"/>
      <c r="F1472" s="196" t="s">
        <v>2823</v>
      </c>
      <c r="G1472" s="35"/>
      <c r="H1472" s="35"/>
      <c r="I1472" s="166"/>
      <c r="J1472" s="166"/>
      <c r="K1472" s="35"/>
      <c r="L1472" s="35"/>
      <c r="M1472" s="36"/>
      <c r="N1472" s="197"/>
      <c r="O1472" s="198"/>
      <c r="P1472" s="70"/>
      <c r="Q1472" s="70"/>
      <c r="R1472" s="70"/>
      <c r="S1472" s="70"/>
      <c r="T1472" s="70"/>
      <c r="U1472" s="70"/>
      <c r="V1472" s="70"/>
      <c r="W1472" s="70"/>
      <c r="X1472" s="70"/>
      <c r="Y1472" s="71"/>
      <c r="Z1472" s="33"/>
      <c r="AA1472" s="33"/>
      <c r="AB1472" s="33"/>
      <c r="AC1472" s="33"/>
      <c r="AD1472" s="33"/>
      <c r="AE1472" s="33"/>
      <c r="AT1472" s="14" t="s">
        <v>149</v>
      </c>
      <c r="AU1472" s="14" t="s">
        <v>79</v>
      </c>
    </row>
    <row r="1473" spans="1:65" s="2" customFormat="1" ht="24.2" customHeight="1">
      <c r="A1473" s="33"/>
      <c r="B1473" s="34"/>
      <c r="C1473" s="180" t="s">
        <v>2825</v>
      </c>
      <c r="D1473" s="180" t="s">
        <v>140</v>
      </c>
      <c r="E1473" s="181" t="s">
        <v>2826</v>
      </c>
      <c r="F1473" s="182" t="s">
        <v>2827</v>
      </c>
      <c r="G1473" s="183" t="s">
        <v>143</v>
      </c>
      <c r="H1473" s="184">
        <v>1</v>
      </c>
      <c r="I1473" s="185"/>
      <c r="J1473" s="186"/>
      <c r="K1473" s="187">
        <f>ROUND(P1473*H1473,2)</f>
        <v>0</v>
      </c>
      <c r="L1473" s="182" t="s">
        <v>144</v>
      </c>
      <c r="M1473" s="188"/>
      <c r="N1473" s="189" t="s">
        <v>1</v>
      </c>
      <c r="O1473" s="190" t="s">
        <v>42</v>
      </c>
      <c r="P1473" s="191">
        <f>I1473+J1473</f>
        <v>0</v>
      </c>
      <c r="Q1473" s="191">
        <f>ROUND(I1473*H1473,2)</f>
        <v>0</v>
      </c>
      <c r="R1473" s="191">
        <f>ROUND(J1473*H1473,2)</f>
        <v>0</v>
      </c>
      <c r="S1473" s="70"/>
      <c r="T1473" s="192">
        <f>S1473*H1473</f>
        <v>0</v>
      </c>
      <c r="U1473" s="192">
        <v>0</v>
      </c>
      <c r="V1473" s="192">
        <f>U1473*H1473</f>
        <v>0</v>
      </c>
      <c r="W1473" s="192">
        <v>0</v>
      </c>
      <c r="X1473" s="192">
        <f>W1473*H1473</f>
        <v>0</v>
      </c>
      <c r="Y1473" s="193" t="s">
        <v>1</v>
      </c>
      <c r="Z1473" s="33"/>
      <c r="AA1473" s="33"/>
      <c r="AB1473" s="33"/>
      <c r="AC1473" s="33"/>
      <c r="AD1473" s="33"/>
      <c r="AE1473" s="33"/>
      <c r="AR1473" s="194" t="s">
        <v>152</v>
      </c>
      <c r="AT1473" s="194" t="s">
        <v>140</v>
      </c>
      <c r="AU1473" s="194" t="s">
        <v>79</v>
      </c>
      <c r="AY1473" s="14" t="s">
        <v>146</v>
      </c>
      <c r="BE1473" s="114">
        <f>IF(O1473="základní",K1473,0)</f>
        <v>0</v>
      </c>
      <c r="BF1473" s="114">
        <f>IF(O1473="snížená",K1473,0)</f>
        <v>0</v>
      </c>
      <c r="BG1473" s="114">
        <f>IF(O1473="zákl. přenesená",K1473,0)</f>
        <v>0</v>
      </c>
      <c r="BH1473" s="114">
        <f>IF(O1473="sníž. přenesená",K1473,0)</f>
        <v>0</v>
      </c>
      <c r="BI1473" s="114">
        <f>IF(O1473="nulová",K1473,0)</f>
        <v>0</v>
      </c>
      <c r="BJ1473" s="14" t="s">
        <v>87</v>
      </c>
      <c r="BK1473" s="114">
        <f>ROUND(P1473*H1473,2)</f>
        <v>0</v>
      </c>
      <c r="BL1473" s="14" t="s">
        <v>152</v>
      </c>
      <c r="BM1473" s="194" t="s">
        <v>2828</v>
      </c>
    </row>
    <row r="1474" spans="1:65" s="2" customFormat="1" ht="19.5">
      <c r="A1474" s="33"/>
      <c r="B1474" s="34"/>
      <c r="C1474" s="35"/>
      <c r="D1474" s="195" t="s">
        <v>149</v>
      </c>
      <c r="E1474" s="35"/>
      <c r="F1474" s="196" t="s">
        <v>2827</v>
      </c>
      <c r="G1474" s="35"/>
      <c r="H1474" s="35"/>
      <c r="I1474" s="166"/>
      <c r="J1474" s="166"/>
      <c r="K1474" s="35"/>
      <c r="L1474" s="35"/>
      <c r="M1474" s="36"/>
      <c r="N1474" s="197"/>
      <c r="O1474" s="198"/>
      <c r="P1474" s="70"/>
      <c r="Q1474" s="70"/>
      <c r="R1474" s="70"/>
      <c r="S1474" s="70"/>
      <c r="T1474" s="70"/>
      <c r="U1474" s="70"/>
      <c r="V1474" s="70"/>
      <c r="W1474" s="70"/>
      <c r="X1474" s="70"/>
      <c r="Y1474" s="71"/>
      <c r="Z1474" s="33"/>
      <c r="AA1474" s="33"/>
      <c r="AB1474" s="33"/>
      <c r="AC1474" s="33"/>
      <c r="AD1474" s="33"/>
      <c r="AE1474" s="33"/>
      <c r="AT1474" s="14" t="s">
        <v>149</v>
      </c>
      <c r="AU1474" s="14" t="s">
        <v>79</v>
      </c>
    </row>
    <row r="1475" spans="1:65" s="2" customFormat="1" ht="24.2" customHeight="1">
      <c r="A1475" s="33"/>
      <c r="B1475" s="34"/>
      <c r="C1475" s="180" t="s">
        <v>2829</v>
      </c>
      <c r="D1475" s="180" t="s">
        <v>140</v>
      </c>
      <c r="E1475" s="181" t="s">
        <v>2830</v>
      </c>
      <c r="F1475" s="182" t="s">
        <v>2831</v>
      </c>
      <c r="G1475" s="183" t="s">
        <v>143</v>
      </c>
      <c r="H1475" s="184">
        <v>1</v>
      </c>
      <c r="I1475" s="185"/>
      <c r="J1475" s="186"/>
      <c r="K1475" s="187">
        <f>ROUND(P1475*H1475,2)</f>
        <v>0</v>
      </c>
      <c r="L1475" s="182" t="s">
        <v>144</v>
      </c>
      <c r="M1475" s="188"/>
      <c r="N1475" s="189" t="s">
        <v>1</v>
      </c>
      <c r="O1475" s="190" t="s">
        <v>42</v>
      </c>
      <c r="P1475" s="191">
        <f>I1475+J1475</f>
        <v>0</v>
      </c>
      <c r="Q1475" s="191">
        <f>ROUND(I1475*H1475,2)</f>
        <v>0</v>
      </c>
      <c r="R1475" s="191">
        <f>ROUND(J1475*H1475,2)</f>
        <v>0</v>
      </c>
      <c r="S1475" s="70"/>
      <c r="T1475" s="192">
        <f>S1475*H1475</f>
        <v>0</v>
      </c>
      <c r="U1475" s="192">
        <v>0</v>
      </c>
      <c r="V1475" s="192">
        <f>U1475*H1475</f>
        <v>0</v>
      </c>
      <c r="W1475" s="192">
        <v>0</v>
      </c>
      <c r="X1475" s="192">
        <f>W1475*H1475</f>
        <v>0</v>
      </c>
      <c r="Y1475" s="193" t="s">
        <v>1</v>
      </c>
      <c r="Z1475" s="33"/>
      <c r="AA1475" s="33"/>
      <c r="AB1475" s="33"/>
      <c r="AC1475" s="33"/>
      <c r="AD1475" s="33"/>
      <c r="AE1475" s="33"/>
      <c r="AR1475" s="194" t="s">
        <v>152</v>
      </c>
      <c r="AT1475" s="194" t="s">
        <v>140</v>
      </c>
      <c r="AU1475" s="194" t="s">
        <v>79</v>
      </c>
      <c r="AY1475" s="14" t="s">
        <v>146</v>
      </c>
      <c r="BE1475" s="114">
        <f>IF(O1475="základní",K1475,0)</f>
        <v>0</v>
      </c>
      <c r="BF1475" s="114">
        <f>IF(O1475="snížená",K1475,0)</f>
        <v>0</v>
      </c>
      <c r="BG1475" s="114">
        <f>IF(O1475="zákl. přenesená",K1475,0)</f>
        <v>0</v>
      </c>
      <c r="BH1475" s="114">
        <f>IF(O1475="sníž. přenesená",K1475,0)</f>
        <v>0</v>
      </c>
      <c r="BI1475" s="114">
        <f>IF(O1475="nulová",K1475,0)</f>
        <v>0</v>
      </c>
      <c r="BJ1475" s="14" t="s">
        <v>87</v>
      </c>
      <c r="BK1475" s="114">
        <f>ROUND(P1475*H1475,2)</f>
        <v>0</v>
      </c>
      <c r="BL1475" s="14" t="s">
        <v>152</v>
      </c>
      <c r="BM1475" s="194" t="s">
        <v>2832</v>
      </c>
    </row>
    <row r="1476" spans="1:65" s="2" customFormat="1" ht="19.5">
      <c r="A1476" s="33"/>
      <c r="B1476" s="34"/>
      <c r="C1476" s="35"/>
      <c r="D1476" s="195" t="s">
        <v>149</v>
      </c>
      <c r="E1476" s="35"/>
      <c r="F1476" s="196" t="s">
        <v>2831</v>
      </c>
      <c r="G1476" s="35"/>
      <c r="H1476" s="35"/>
      <c r="I1476" s="166"/>
      <c r="J1476" s="166"/>
      <c r="K1476" s="35"/>
      <c r="L1476" s="35"/>
      <c r="M1476" s="36"/>
      <c r="N1476" s="197"/>
      <c r="O1476" s="198"/>
      <c r="P1476" s="70"/>
      <c r="Q1476" s="70"/>
      <c r="R1476" s="70"/>
      <c r="S1476" s="70"/>
      <c r="T1476" s="70"/>
      <c r="U1476" s="70"/>
      <c r="V1476" s="70"/>
      <c r="W1476" s="70"/>
      <c r="X1476" s="70"/>
      <c r="Y1476" s="71"/>
      <c r="Z1476" s="33"/>
      <c r="AA1476" s="33"/>
      <c r="AB1476" s="33"/>
      <c r="AC1476" s="33"/>
      <c r="AD1476" s="33"/>
      <c r="AE1476" s="33"/>
      <c r="AT1476" s="14" t="s">
        <v>149</v>
      </c>
      <c r="AU1476" s="14" t="s">
        <v>79</v>
      </c>
    </row>
    <row r="1477" spans="1:65" s="2" customFormat="1" ht="24.2" customHeight="1">
      <c r="A1477" s="33"/>
      <c r="B1477" s="34"/>
      <c r="C1477" s="180" t="s">
        <v>2833</v>
      </c>
      <c r="D1477" s="180" t="s">
        <v>140</v>
      </c>
      <c r="E1477" s="181" t="s">
        <v>2834</v>
      </c>
      <c r="F1477" s="182" t="s">
        <v>2835</v>
      </c>
      <c r="G1477" s="183" t="s">
        <v>143</v>
      </c>
      <c r="H1477" s="184">
        <v>1</v>
      </c>
      <c r="I1477" s="185"/>
      <c r="J1477" s="186"/>
      <c r="K1477" s="187">
        <f>ROUND(P1477*H1477,2)</f>
        <v>0</v>
      </c>
      <c r="L1477" s="182" t="s">
        <v>144</v>
      </c>
      <c r="M1477" s="188"/>
      <c r="N1477" s="189" t="s">
        <v>1</v>
      </c>
      <c r="O1477" s="190" t="s">
        <v>42</v>
      </c>
      <c r="P1477" s="191">
        <f>I1477+J1477</f>
        <v>0</v>
      </c>
      <c r="Q1477" s="191">
        <f>ROUND(I1477*H1477,2)</f>
        <v>0</v>
      </c>
      <c r="R1477" s="191">
        <f>ROUND(J1477*H1477,2)</f>
        <v>0</v>
      </c>
      <c r="S1477" s="70"/>
      <c r="T1477" s="192">
        <f>S1477*H1477</f>
        <v>0</v>
      </c>
      <c r="U1477" s="192">
        <v>0</v>
      </c>
      <c r="V1477" s="192">
        <f>U1477*H1477</f>
        <v>0</v>
      </c>
      <c r="W1477" s="192">
        <v>0</v>
      </c>
      <c r="X1477" s="192">
        <f>W1477*H1477</f>
        <v>0</v>
      </c>
      <c r="Y1477" s="193" t="s">
        <v>1</v>
      </c>
      <c r="Z1477" s="33"/>
      <c r="AA1477" s="33"/>
      <c r="AB1477" s="33"/>
      <c r="AC1477" s="33"/>
      <c r="AD1477" s="33"/>
      <c r="AE1477" s="33"/>
      <c r="AR1477" s="194" t="s">
        <v>152</v>
      </c>
      <c r="AT1477" s="194" t="s">
        <v>140</v>
      </c>
      <c r="AU1477" s="194" t="s">
        <v>79</v>
      </c>
      <c r="AY1477" s="14" t="s">
        <v>146</v>
      </c>
      <c r="BE1477" s="114">
        <f>IF(O1477="základní",K1477,0)</f>
        <v>0</v>
      </c>
      <c r="BF1477" s="114">
        <f>IF(O1477="snížená",K1477,0)</f>
        <v>0</v>
      </c>
      <c r="BG1477" s="114">
        <f>IF(O1477="zákl. přenesená",K1477,0)</f>
        <v>0</v>
      </c>
      <c r="BH1477" s="114">
        <f>IF(O1477="sníž. přenesená",K1477,0)</f>
        <v>0</v>
      </c>
      <c r="BI1477" s="114">
        <f>IF(O1477="nulová",K1477,0)</f>
        <v>0</v>
      </c>
      <c r="BJ1477" s="14" t="s">
        <v>87</v>
      </c>
      <c r="BK1477" s="114">
        <f>ROUND(P1477*H1477,2)</f>
        <v>0</v>
      </c>
      <c r="BL1477" s="14" t="s">
        <v>152</v>
      </c>
      <c r="BM1477" s="194" t="s">
        <v>2836</v>
      </c>
    </row>
    <row r="1478" spans="1:65" s="2" customFormat="1" ht="19.5">
      <c r="A1478" s="33"/>
      <c r="B1478" s="34"/>
      <c r="C1478" s="35"/>
      <c r="D1478" s="195" t="s">
        <v>149</v>
      </c>
      <c r="E1478" s="35"/>
      <c r="F1478" s="196" t="s">
        <v>2835</v>
      </c>
      <c r="G1478" s="35"/>
      <c r="H1478" s="35"/>
      <c r="I1478" s="166"/>
      <c r="J1478" s="166"/>
      <c r="K1478" s="35"/>
      <c r="L1478" s="35"/>
      <c r="M1478" s="36"/>
      <c r="N1478" s="197"/>
      <c r="O1478" s="198"/>
      <c r="P1478" s="70"/>
      <c r="Q1478" s="70"/>
      <c r="R1478" s="70"/>
      <c r="S1478" s="70"/>
      <c r="T1478" s="70"/>
      <c r="U1478" s="70"/>
      <c r="V1478" s="70"/>
      <c r="W1478" s="70"/>
      <c r="X1478" s="70"/>
      <c r="Y1478" s="71"/>
      <c r="Z1478" s="33"/>
      <c r="AA1478" s="33"/>
      <c r="AB1478" s="33"/>
      <c r="AC1478" s="33"/>
      <c r="AD1478" s="33"/>
      <c r="AE1478" s="33"/>
      <c r="AT1478" s="14" t="s">
        <v>149</v>
      </c>
      <c r="AU1478" s="14" t="s">
        <v>79</v>
      </c>
    </row>
    <row r="1479" spans="1:65" s="2" customFormat="1" ht="24.2" customHeight="1">
      <c r="A1479" s="33"/>
      <c r="B1479" s="34"/>
      <c r="C1479" s="180" t="s">
        <v>2837</v>
      </c>
      <c r="D1479" s="180" t="s">
        <v>140</v>
      </c>
      <c r="E1479" s="181" t="s">
        <v>2838</v>
      </c>
      <c r="F1479" s="182" t="s">
        <v>2839</v>
      </c>
      <c r="G1479" s="183" t="s">
        <v>143</v>
      </c>
      <c r="H1479" s="184">
        <v>1</v>
      </c>
      <c r="I1479" s="185"/>
      <c r="J1479" s="186"/>
      <c r="K1479" s="187">
        <f>ROUND(P1479*H1479,2)</f>
        <v>0</v>
      </c>
      <c r="L1479" s="182" t="s">
        <v>144</v>
      </c>
      <c r="M1479" s="188"/>
      <c r="N1479" s="189" t="s">
        <v>1</v>
      </c>
      <c r="O1479" s="190" t="s">
        <v>42</v>
      </c>
      <c r="P1479" s="191">
        <f>I1479+J1479</f>
        <v>0</v>
      </c>
      <c r="Q1479" s="191">
        <f>ROUND(I1479*H1479,2)</f>
        <v>0</v>
      </c>
      <c r="R1479" s="191">
        <f>ROUND(J1479*H1479,2)</f>
        <v>0</v>
      </c>
      <c r="S1479" s="70"/>
      <c r="T1479" s="192">
        <f>S1479*H1479</f>
        <v>0</v>
      </c>
      <c r="U1479" s="192">
        <v>0</v>
      </c>
      <c r="V1479" s="192">
        <f>U1479*H1479</f>
        <v>0</v>
      </c>
      <c r="W1479" s="192">
        <v>0</v>
      </c>
      <c r="X1479" s="192">
        <f>W1479*H1479</f>
        <v>0</v>
      </c>
      <c r="Y1479" s="193" t="s">
        <v>1</v>
      </c>
      <c r="Z1479" s="33"/>
      <c r="AA1479" s="33"/>
      <c r="AB1479" s="33"/>
      <c r="AC1479" s="33"/>
      <c r="AD1479" s="33"/>
      <c r="AE1479" s="33"/>
      <c r="AR1479" s="194" t="s">
        <v>152</v>
      </c>
      <c r="AT1479" s="194" t="s">
        <v>140</v>
      </c>
      <c r="AU1479" s="194" t="s">
        <v>79</v>
      </c>
      <c r="AY1479" s="14" t="s">
        <v>146</v>
      </c>
      <c r="BE1479" s="114">
        <f>IF(O1479="základní",K1479,0)</f>
        <v>0</v>
      </c>
      <c r="BF1479" s="114">
        <f>IF(O1479="snížená",K1479,0)</f>
        <v>0</v>
      </c>
      <c r="BG1479" s="114">
        <f>IF(O1479="zákl. přenesená",K1479,0)</f>
        <v>0</v>
      </c>
      <c r="BH1479" s="114">
        <f>IF(O1479="sníž. přenesená",K1479,0)</f>
        <v>0</v>
      </c>
      <c r="BI1479" s="114">
        <f>IF(O1479="nulová",K1479,0)</f>
        <v>0</v>
      </c>
      <c r="BJ1479" s="14" t="s">
        <v>87</v>
      </c>
      <c r="BK1479" s="114">
        <f>ROUND(P1479*H1479,2)</f>
        <v>0</v>
      </c>
      <c r="BL1479" s="14" t="s">
        <v>152</v>
      </c>
      <c r="BM1479" s="194" t="s">
        <v>2840</v>
      </c>
    </row>
    <row r="1480" spans="1:65" s="2" customFormat="1" ht="19.5">
      <c r="A1480" s="33"/>
      <c r="B1480" s="34"/>
      <c r="C1480" s="35"/>
      <c r="D1480" s="195" t="s">
        <v>149</v>
      </c>
      <c r="E1480" s="35"/>
      <c r="F1480" s="196" t="s">
        <v>2839</v>
      </c>
      <c r="G1480" s="35"/>
      <c r="H1480" s="35"/>
      <c r="I1480" s="166"/>
      <c r="J1480" s="166"/>
      <c r="K1480" s="35"/>
      <c r="L1480" s="35"/>
      <c r="M1480" s="36"/>
      <c r="N1480" s="197"/>
      <c r="O1480" s="198"/>
      <c r="P1480" s="70"/>
      <c r="Q1480" s="70"/>
      <c r="R1480" s="70"/>
      <c r="S1480" s="70"/>
      <c r="T1480" s="70"/>
      <c r="U1480" s="70"/>
      <c r="V1480" s="70"/>
      <c r="W1480" s="70"/>
      <c r="X1480" s="70"/>
      <c r="Y1480" s="71"/>
      <c r="Z1480" s="33"/>
      <c r="AA1480" s="33"/>
      <c r="AB1480" s="33"/>
      <c r="AC1480" s="33"/>
      <c r="AD1480" s="33"/>
      <c r="AE1480" s="33"/>
      <c r="AT1480" s="14" t="s">
        <v>149</v>
      </c>
      <c r="AU1480" s="14" t="s">
        <v>79</v>
      </c>
    </row>
    <row r="1481" spans="1:65" s="2" customFormat="1" ht="24.2" customHeight="1">
      <c r="A1481" s="33"/>
      <c r="B1481" s="34"/>
      <c r="C1481" s="180" t="s">
        <v>2841</v>
      </c>
      <c r="D1481" s="180" t="s">
        <v>140</v>
      </c>
      <c r="E1481" s="181" t="s">
        <v>2842</v>
      </c>
      <c r="F1481" s="182" t="s">
        <v>2843</v>
      </c>
      <c r="G1481" s="183" t="s">
        <v>143</v>
      </c>
      <c r="H1481" s="184">
        <v>1</v>
      </c>
      <c r="I1481" s="185"/>
      <c r="J1481" s="186"/>
      <c r="K1481" s="187">
        <f>ROUND(P1481*H1481,2)</f>
        <v>0</v>
      </c>
      <c r="L1481" s="182" t="s">
        <v>144</v>
      </c>
      <c r="M1481" s="188"/>
      <c r="N1481" s="189" t="s">
        <v>1</v>
      </c>
      <c r="O1481" s="190" t="s">
        <v>42</v>
      </c>
      <c r="P1481" s="191">
        <f>I1481+J1481</f>
        <v>0</v>
      </c>
      <c r="Q1481" s="191">
        <f>ROUND(I1481*H1481,2)</f>
        <v>0</v>
      </c>
      <c r="R1481" s="191">
        <f>ROUND(J1481*H1481,2)</f>
        <v>0</v>
      </c>
      <c r="S1481" s="70"/>
      <c r="T1481" s="192">
        <f>S1481*H1481</f>
        <v>0</v>
      </c>
      <c r="U1481" s="192">
        <v>0</v>
      </c>
      <c r="V1481" s="192">
        <f>U1481*H1481</f>
        <v>0</v>
      </c>
      <c r="W1481" s="192">
        <v>0</v>
      </c>
      <c r="X1481" s="192">
        <f>W1481*H1481</f>
        <v>0</v>
      </c>
      <c r="Y1481" s="193" t="s">
        <v>1</v>
      </c>
      <c r="Z1481" s="33"/>
      <c r="AA1481" s="33"/>
      <c r="AB1481" s="33"/>
      <c r="AC1481" s="33"/>
      <c r="AD1481" s="33"/>
      <c r="AE1481" s="33"/>
      <c r="AR1481" s="194" t="s">
        <v>152</v>
      </c>
      <c r="AT1481" s="194" t="s">
        <v>140</v>
      </c>
      <c r="AU1481" s="194" t="s">
        <v>79</v>
      </c>
      <c r="AY1481" s="14" t="s">
        <v>146</v>
      </c>
      <c r="BE1481" s="114">
        <f>IF(O1481="základní",K1481,0)</f>
        <v>0</v>
      </c>
      <c r="BF1481" s="114">
        <f>IF(O1481="snížená",K1481,0)</f>
        <v>0</v>
      </c>
      <c r="BG1481" s="114">
        <f>IF(O1481="zákl. přenesená",K1481,0)</f>
        <v>0</v>
      </c>
      <c r="BH1481" s="114">
        <f>IF(O1481="sníž. přenesená",K1481,0)</f>
        <v>0</v>
      </c>
      <c r="BI1481" s="114">
        <f>IF(O1481="nulová",K1481,0)</f>
        <v>0</v>
      </c>
      <c r="BJ1481" s="14" t="s">
        <v>87</v>
      </c>
      <c r="BK1481" s="114">
        <f>ROUND(P1481*H1481,2)</f>
        <v>0</v>
      </c>
      <c r="BL1481" s="14" t="s">
        <v>152</v>
      </c>
      <c r="BM1481" s="194" t="s">
        <v>2844</v>
      </c>
    </row>
    <row r="1482" spans="1:65" s="2" customFormat="1" ht="19.5">
      <c r="A1482" s="33"/>
      <c r="B1482" s="34"/>
      <c r="C1482" s="35"/>
      <c r="D1482" s="195" t="s">
        <v>149</v>
      </c>
      <c r="E1482" s="35"/>
      <c r="F1482" s="196" t="s">
        <v>2843</v>
      </c>
      <c r="G1482" s="35"/>
      <c r="H1482" s="35"/>
      <c r="I1482" s="166"/>
      <c r="J1482" s="166"/>
      <c r="K1482" s="35"/>
      <c r="L1482" s="35"/>
      <c r="M1482" s="36"/>
      <c r="N1482" s="197"/>
      <c r="O1482" s="198"/>
      <c r="P1482" s="70"/>
      <c r="Q1482" s="70"/>
      <c r="R1482" s="70"/>
      <c r="S1482" s="70"/>
      <c r="T1482" s="70"/>
      <c r="U1482" s="70"/>
      <c r="V1482" s="70"/>
      <c r="W1482" s="70"/>
      <c r="X1482" s="70"/>
      <c r="Y1482" s="71"/>
      <c r="Z1482" s="33"/>
      <c r="AA1482" s="33"/>
      <c r="AB1482" s="33"/>
      <c r="AC1482" s="33"/>
      <c r="AD1482" s="33"/>
      <c r="AE1482" s="33"/>
      <c r="AT1482" s="14" t="s">
        <v>149</v>
      </c>
      <c r="AU1482" s="14" t="s">
        <v>79</v>
      </c>
    </row>
    <row r="1483" spans="1:65" s="2" customFormat="1" ht="24.2" customHeight="1">
      <c r="A1483" s="33"/>
      <c r="B1483" s="34"/>
      <c r="C1483" s="180" t="s">
        <v>2845</v>
      </c>
      <c r="D1483" s="180" t="s">
        <v>140</v>
      </c>
      <c r="E1483" s="181" t="s">
        <v>2846</v>
      </c>
      <c r="F1483" s="182" t="s">
        <v>2847</v>
      </c>
      <c r="G1483" s="183" t="s">
        <v>143</v>
      </c>
      <c r="H1483" s="184">
        <v>1</v>
      </c>
      <c r="I1483" s="185"/>
      <c r="J1483" s="186"/>
      <c r="K1483" s="187">
        <f>ROUND(P1483*H1483,2)</f>
        <v>0</v>
      </c>
      <c r="L1483" s="182" t="s">
        <v>144</v>
      </c>
      <c r="M1483" s="188"/>
      <c r="N1483" s="189" t="s">
        <v>1</v>
      </c>
      <c r="O1483" s="190" t="s">
        <v>42</v>
      </c>
      <c r="P1483" s="191">
        <f>I1483+J1483</f>
        <v>0</v>
      </c>
      <c r="Q1483" s="191">
        <f>ROUND(I1483*H1483,2)</f>
        <v>0</v>
      </c>
      <c r="R1483" s="191">
        <f>ROUND(J1483*H1483,2)</f>
        <v>0</v>
      </c>
      <c r="S1483" s="70"/>
      <c r="T1483" s="192">
        <f>S1483*H1483</f>
        <v>0</v>
      </c>
      <c r="U1483" s="192">
        <v>0</v>
      </c>
      <c r="V1483" s="192">
        <f>U1483*H1483</f>
        <v>0</v>
      </c>
      <c r="W1483" s="192">
        <v>0</v>
      </c>
      <c r="X1483" s="192">
        <f>W1483*H1483</f>
        <v>0</v>
      </c>
      <c r="Y1483" s="193" t="s">
        <v>1</v>
      </c>
      <c r="Z1483" s="33"/>
      <c r="AA1483" s="33"/>
      <c r="AB1483" s="33"/>
      <c r="AC1483" s="33"/>
      <c r="AD1483" s="33"/>
      <c r="AE1483" s="33"/>
      <c r="AR1483" s="194" t="s">
        <v>152</v>
      </c>
      <c r="AT1483" s="194" t="s">
        <v>140</v>
      </c>
      <c r="AU1483" s="194" t="s">
        <v>79</v>
      </c>
      <c r="AY1483" s="14" t="s">
        <v>146</v>
      </c>
      <c r="BE1483" s="114">
        <f>IF(O1483="základní",K1483,0)</f>
        <v>0</v>
      </c>
      <c r="BF1483" s="114">
        <f>IF(O1483="snížená",K1483,0)</f>
        <v>0</v>
      </c>
      <c r="BG1483" s="114">
        <f>IF(O1483="zákl. přenesená",K1483,0)</f>
        <v>0</v>
      </c>
      <c r="BH1483" s="114">
        <f>IF(O1483="sníž. přenesená",K1483,0)</f>
        <v>0</v>
      </c>
      <c r="BI1483" s="114">
        <f>IF(O1483="nulová",K1483,0)</f>
        <v>0</v>
      </c>
      <c r="BJ1483" s="14" t="s">
        <v>87</v>
      </c>
      <c r="BK1483" s="114">
        <f>ROUND(P1483*H1483,2)</f>
        <v>0</v>
      </c>
      <c r="BL1483" s="14" t="s">
        <v>152</v>
      </c>
      <c r="BM1483" s="194" t="s">
        <v>2848</v>
      </c>
    </row>
    <row r="1484" spans="1:65" s="2" customFormat="1" ht="19.5">
      <c r="A1484" s="33"/>
      <c r="B1484" s="34"/>
      <c r="C1484" s="35"/>
      <c r="D1484" s="195" t="s">
        <v>149</v>
      </c>
      <c r="E1484" s="35"/>
      <c r="F1484" s="196" t="s">
        <v>2847</v>
      </c>
      <c r="G1484" s="35"/>
      <c r="H1484" s="35"/>
      <c r="I1484" s="166"/>
      <c r="J1484" s="166"/>
      <c r="K1484" s="35"/>
      <c r="L1484" s="35"/>
      <c r="M1484" s="36"/>
      <c r="N1484" s="197"/>
      <c r="O1484" s="198"/>
      <c r="P1484" s="70"/>
      <c r="Q1484" s="70"/>
      <c r="R1484" s="70"/>
      <c r="S1484" s="70"/>
      <c r="T1484" s="70"/>
      <c r="U1484" s="70"/>
      <c r="V1484" s="70"/>
      <c r="W1484" s="70"/>
      <c r="X1484" s="70"/>
      <c r="Y1484" s="71"/>
      <c r="Z1484" s="33"/>
      <c r="AA1484" s="33"/>
      <c r="AB1484" s="33"/>
      <c r="AC1484" s="33"/>
      <c r="AD1484" s="33"/>
      <c r="AE1484" s="33"/>
      <c r="AT1484" s="14" t="s">
        <v>149</v>
      </c>
      <c r="AU1484" s="14" t="s">
        <v>79</v>
      </c>
    </row>
    <row r="1485" spans="1:65" s="2" customFormat="1" ht="24.2" customHeight="1">
      <c r="A1485" s="33"/>
      <c r="B1485" s="34"/>
      <c r="C1485" s="180" t="s">
        <v>2849</v>
      </c>
      <c r="D1485" s="180" t="s">
        <v>140</v>
      </c>
      <c r="E1485" s="181" t="s">
        <v>2850</v>
      </c>
      <c r="F1485" s="182" t="s">
        <v>2851</v>
      </c>
      <c r="G1485" s="183" t="s">
        <v>143</v>
      </c>
      <c r="H1485" s="184">
        <v>1</v>
      </c>
      <c r="I1485" s="185"/>
      <c r="J1485" s="186"/>
      <c r="K1485" s="187">
        <f>ROUND(P1485*H1485,2)</f>
        <v>0</v>
      </c>
      <c r="L1485" s="182" t="s">
        <v>144</v>
      </c>
      <c r="M1485" s="188"/>
      <c r="N1485" s="189" t="s">
        <v>1</v>
      </c>
      <c r="O1485" s="190" t="s">
        <v>42</v>
      </c>
      <c r="P1485" s="191">
        <f>I1485+J1485</f>
        <v>0</v>
      </c>
      <c r="Q1485" s="191">
        <f>ROUND(I1485*H1485,2)</f>
        <v>0</v>
      </c>
      <c r="R1485" s="191">
        <f>ROUND(J1485*H1485,2)</f>
        <v>0</v>
      </c>
      <c r="S1485" s="70"/>
      <c r="T1485" s="192">
        <f>S1485*H1485</f>
        <v>0</v>
      </c>
      <c r="U1485" s="192">
        <v>0</v>
      </c>
      <c r="V1485" s="192">
        <f>U1485*H1485</f>
        <v>0</v>
      </c>
      <c r="W1485" s="192">
        <v>0</v>
      </c>
      <c r="X1485" s="192">
        <f>W1485*H1485</f>
        <v>0</v>
      </c>
      <c r="Y1485" s="193" t="s">
        <v>1</v>
      </c>
      <c r="Z1485" s="33"/>
      <c r="AA1485" s="33"/>
      <c r="AB1485" s="33"/>
      <c r="AC1485" s="33"/>
      <c r="AD1485" s="33"/>
      <c r="AE1485" s="33"/>
      <c r="AR1485" s="194" t="s">
        <v>152</v>
      </c>
      <c r="AT1485" s="194" t="s">
        <v>140</v>
      </c>
      <c r="AU1485" s="194" t="s">
        <v>79</v>
      </c>
      <c r="AY1485" s="14" t="s">
        <v>146</v>
      </c>
      <c r="BE1485" s="114">
        <f>IF(O1485="základní",K1485,0)</f>
        <v>0</v>
      </c>
      <c r="BF1485" s="114">
        <f>IF(O1485="snížená",K1485,0)</f>
        <v>0</v>
      </c>
      <c r="BG1485" s="114">
        <f>IF(O1485="zákl. přenesená",K1485,0)</f>
        <v>0</v>
      </c>
      <c r="BH1485" s="114">
        <f>IF(O1485="sníž. přenesená",K1485,0)</f>
        <v>0</v>
      </c>
      <c r="BI1485" s="114">
        <f>IF(O1485="nulová",K1485,0)</f>
        <v>0</v>
      </c>
      <c r="BJ1485" s="14" t="s">
        <v>87</v>
      </c>
      <c r="BK1485" s="114">
        <f>ROUND(P1485*H1485,2)</f>
        <v>0</v>
      </c>
      <c r="BL1485" s="14" t="s">
        <v>152</v>
      </c>
      <c r="BM1485" s="194" t="s">
        <v>2852</v>
      </c>
    </row>
    <row r="1486" spans="1:65" s="2" customFormat="1" ht="19.5">
      <c r="A1486" s="33"/>
      <c r="B1486" s="34"/>
      <c r="C1486" s="35"/>
      <c r="D1486" s="195" t="s">
        <v>149</v>
      </c>
      <c r="E1486" s="35"/>
      <c r="F1486" s="196" t="s">
        <v>2851</v>
      </c>
      <c r="G1486" s="35"/>
      <c r="H1486" s="35"/>
      <c r="I1486" s="166"/>
      <c r="J1486" s="166"/>
      <c r="K1486" s="35"/>
      <c r="L1486" s="35"/>
      <c r="M1486" s="36"/>
      <c r="N1486" s="197"/>
      <c r="O1486" s="198"/>
      <c r="P1486" s="70"/>
      <c r="Q1486" s="70"/>
      <c r="R1486" s="70"/>
      <c r="S1486" s="70"/>
      <c r="T1486" s="70"/>
      <c r="U1486" s="70"/>
      <c r="V1486" s="70"/>
      <c r="W1486" s="70"/>
      <c r="X1486" s="70"/>
      <c r="Y1486" s="71"/>
      <c r="Z1486" s="33"/>
      <c r="AA1486" s="33"/>
      <c r="AB1486" s="33"/>
      <c r="AC1486" s="33"/>
      <c r="AD1486" s="33"/>
      <c r="AE1486" s="33"/>
      <c r="AT1486" s="14" t="s">
        <v>149</v>
      </c>
      <c r="AU1486" s="14" t="s">
        <v>79</v>
      </c>
    </row>
    <row r="1487" spans="1:65" s="2" customFormat="1" ht="24.2" customHeight="1">
      <c r="A1487" s="33"/>
      <c r="B1487" s="34"/>
      <c r="C1487" s="180" t="s">
        <v>2853</v>
      </c>
      <c r="D1487" s="180" t="s">
        <v>140</v>
      </c>
      <c r="E1487" s="181" t="s">
        <v>2854</v>
      </c>
      <c r="F1487" s="182" t="s">
        <v>2855</v>
      </c>
      <c r="G1487" s="183" t="s">
        <v>143</v>
      </c>
      <c r="H1487" s="184">
        <v>1</v>
      </c>
      <c r="I1487" s="185"/>
      <c r="J1487" s="186"/>
      <c r="K1487" s="187">
        <f>ROUND(P1487*H1487,2)</f>
        <v>0</v>
      </c>
      <c r="L1487" s="182" t="s">
        <v>144</v>
      </c>
      <c r="M1487" s="188"/>
      <c r="N1487" s="189" t="s">
        <v>1</v>
      </c>
      <c r="O1487" s="190" t="s">
        <v>42</v>
      </c>
      <c r="P1487" s="191">
        <f>I1487+J1487</f>
        <v>0</v>
      </c>
      <c r="Q1487" s="191">
        <f>ROUND(I1487*H1487,2)</f>
        <v>0</v>
      </c>
      <c r="R1487" s="191">
        <f>ROUND(J1487*H1487,2)</f>
        <v>0</v>
      </c>
      <c r="S1487" s="70"/>
      <c r="T1487" s="192">
        <f>S1487*H1487</f>
        <v>0</v>
      </c>
      <c r="U1487" s="192">
        <v>0</v>
      </c>
      <c r="V1487" s="192">
        <f>U1487*H1487</f>
        <v>0</v>
      </c>
      <c r="W1487" s="192">
        <v>0</v>
      </c>
      <c r="X1487" s="192">
        <f>W1487*H1487</f>
        <v>0</v>
      </c>
      <c r="Y1487" s="193" t="s">
        <v>1</v>
      </c>
      <c r="Z1487" s="33"/>
      <c r="AA1487" s="33"/>
      <c r="AB1487" s="33"/>
      <c r="AC1487" s="33"/>
      <c r="AD1487" s="33"/>
      <c r="AE1487" s="33"/>
      <c r="AR1487" s="194" t="s">
        <v>152</v>
      </c>
      <c r="AT1487" s="194" t="s">
        <v>140</v>
      </c>
      <c r="AU1487" s="194" t="s">
        <v>79</v>
      </c>
      <c r="AY1487" s="14" t="s">
        <v>146</v>
      </c>
      <c r="BE1487" s="114">
        <f>IF(O1487="základní",K1487,0)</f>
        <v>0</v>
      </c>
      <c r="BF1487" s="114">
        <f>IF(O1487="snížená",K1487,0)</f>
        <v>0</v>
      </c>
      <c r="BG1487" s="114">
        <f>IF(O1487="zákl. přenesená",K1487,0)</f>
        <v>0</v>
      </c>
      <c r="BH1487" s="114">
        <f>IF(O1487="sníž. přenesená",K1487,0)</f>
        <v>0</v>
      </c>
      <c r="BI1487" s="114">
        <f>IF(O1487="nulová",K1487,0)</f>
        <v>0</v>
      </c>
      <c r="BJ1487" s="14" t="s">
        <v>87</v>
      </c>
      <c r="BK1487" s="114">
        <f>ROUND(P1487*H1487,2)</f>
        <v>0</v>
      </c>
      <c r="BL1487" s="14" t="s">
        <v>152</v>
      </c>
      <c r="BM1487" s="194" t="s">
        <v>2856</v>
      </c>
    </row>
    <row r="1488" spans="1:65" s="2" customFormat="1" ht="11.25">
      <c r="A1488" s="33"/>
      <c r="B1488" s="34"/>
      <c r="C1488" s="35"/>
      <c r="D1488" s="195" t="s">
        <v>149</v>
      </c>
      <c r="E1488" s="35"/>
      <c r="F1488" s="196" t="s">
        <v>2855</v>
      </c>
      <c r="G1488" s="35"/>
      <c r="H1488" s="35"/>
      <c r="I1488" s="166"/>
      <c r="J1488" s="166"/>
      <c r="K1488" s="35"/>
      <c r="L1488" s="35"/>
      <c r="M1488" s="36"/>
      <c r="N1488" s="197"/>
      <c r="O1488" s="198"/>
      <c r="P1488" s="70"/>
      <c r="Q1488" s="70"/>
      <c r="R1488" s="70"/>
      <c r="S1488" s="70"/>
      <c r="T1488" s="70"/>
      <c r="U1488" s="70"/>
      <c r="V1488" s="70"/>
      <c r="W1488" s="70"/>
      <c r="X1488" s="70"/>
      <c r="Y1488" s="71"/>
      <c r="Z1488" s="33"/>
      <c r="AA1488" s="33"/>
      <c r="AB1488" s="33"/>
      <c r="AC1488" s="33"/>
      <c r="AD1488" s="33"/>
      <c r="AE1488" s="33"/>
      <c r="AT1488" s="14" t="s">
        <v>149</v>
      </c>
      <c r="AU1488" s="14" t="s">
        <v>79</v>
      </c>
    </row>
    <row r="1489" spans="1:65" s="2" customFormat="1" ht="24.2" customHeight="1">
      <c r="A1489" s="33"/>
      <c r="B1489" s="34"/>
      <c r="C1489" s="180" t="s">
        <v>2857</v>
      </c>
      <c r="D1489" s="180" t="s">
        <v>140</v>
      </c>
      <c r="E1489" s="181" t="s">
        <v>2858</v>
      </c>
      <c r="F1489" s="182" t="s">
        <v>2859</v>
      </c>
      <c r="G1489" s="183" t="s">
        <v>143</v>
      </c>
      <c r="H1489" s="184">
        <v>1</v>
      </c>
      <c r="I1489" s="185"/>
      <c r="J1489" s="186"/>
      <c r="K1489" s="187">
        <f>ROUND(P1489*H1489,2)</f>
        <v>0</v>
      </c>
      <c r="L1489" s="182" t="s">
        <v>144</v>
      </c>
      <c r="M1489" s="188"/>
      <c r="N1489" s="189" t="s">
        <v>1</v>
      </c>
      <c r="O1489" s="190" t="s">
        <v>42</v>
      </c>
      <c r="P1489" s="191">
        <f>I1489+J1489</f>
        <v>0</v>
      </c>
      <c r="Q1489" s="191">
        <f>ROUND(I1489*H1489,2)</f>
        <v>0</v>
      </c>
      <c r="R1489" s="191">
        <f>ROUND(J1489*H1489,2)</f>
        <v>0</v>
      </c>
      <c r="S1489" s="70"/>
      <c r="T1489" s="192">
        <f>S1489*H1489</f>
        <v>0</v>
      </c>
      <c r="U1489" s="192">
        <v>0</v>
      </c>
      <c r="V1489" s="192">
        <f>U1489*H1489</f>
        <v>0</v>
      </c>
      <c r="W1489" s="192">
        <v>0</v>
      </c>
      <c r="X1489" s="192">
        <f>W1489*H1489</f>
        <v>0</v>
      </c>
      <c r="Y1489" s="193" t="s">
        <v>1</v>
      </c>
      <c r="Z1489" s="33"/>
      <c r="AA1489" s="33"/>
      <c r="AB1489" s="33"/>
      <c r="AC1489" s="33"/>
      <c r="AD1489" s="33"/>
      <c r="AE1489" s="33"/>
      <c r="AR1489" s="194" t="s">
        <v>152</v>
      </c>
      <c r="AT1489" s="194" t="s">
        <v>140</v>
      </c>
      <c r="AU1489" s="194" t="s">
        <v>79</v>
      </c>
      <c r="AY1489" s="14" t="s">
        <v>146</v>
      </c>
      <c r="BE1489" s="114">
        <f>IF(O1489="základní",K1489,0)</f>
        <v>0</v>
      </c>
      <c r="BF1489" s="114">
        <f>IF(O1489="snížená",K1489,0)</f>
        <v>0</v>
      </c>
      <c r="BG1489" s="114">
        <f>IF(O1489="zákl. přenesená",K1489,0)</f>
        <v>0</v>
      </c>
      <c r="BH1489" s="114">
        <f>IF(O1489="sníž. přenesená",K1489,0)</f>
        <v>0</v>
      </c>
      <c r="BI1489" s="114">
        <f>IF(O1489="nulová",K1489,0)</f>
        <v>0</v>
      </c>
      <c r="BJ1489" s="14" t="s">
        <v>87</v>
      </c>
      <c r="BK1489" s="114">
        <f>ROUND(P1489*H1489,2)</f>
        <v>0</v>
      </c>
      <c r="BL1489" s="14" t="s">
        <v>152</v>
      </c>
      <c r="BM1489" s="194" t="s">
        <v>2860</v>
      </c>
    </row>
    <row r="1490" spans="1:65" s="2" customFormat="1" ht="11.25">
      <c r="A1490" s="33"/>
      <c r="B1490" s="34"/>
      <c r="C1490" s="35"/>
      <c r="D1490" s="195" t="s">
        <v>149</v>
      </c>
      <c r="E1490" s="35"/>
      <c r="F1490" s="196" t="s">
        <v>2859</v>
      </c>
      <c r="G1490" s="35"/>
      <c r="H1490" s="35"/>
      <c r="I1490" s="166"/>
      <c r="J1490" s="166"/>
      <c r="K1490" s="35"/>
      <c r="L1490" s="35"/>
      <c r="M1490" s="36"/>
      <c r="N1490" s="197"/>
      <c r="O1490" s="198"/>
      <c r="P1490" s="70"/>
      <c r="Q1490" s="70"/>
      <c r="R1490" s="70"/>
      <c r="S1490" s="70"/>
      <c r="T1490" s="70"/>
      <c r="U1490" s="70"/>
      <c r="V1490" s="70"/>
      <c r="W1490" s="70"/>
      <c r="X1490" s="70"/>
      <c r="Y1490" s="71"/>
      <c r="Z1490" s="33"/>
      <c r="AA1490" s="33"/>
      <c r="AB1490" s="33"/>
      <c r="AC1490" s="33"/>
      <c r="AD1490" s="33"/>
      <c r="AE1490" s="33"/>
      <c r="AT1490" s="14" t="s">
        <v>149</v>
      </c>
      <c r="AU1490" s="14" t="s">
        <v>79</v>
      </c>
    </row>
    <row r="1491" spans="1:65" s="2" customFormat="1" ht="24.2" customHeight="1">
      <c r="A1491" s="33"/>
      <c r="B1491" s="34"/>
      <c r="C1491" s="180" t="s">
        <v>2861</v>
      </c>
      <c r="D1491" s="180" t="s">
        <v>140</v>
      </c>
      <c r="E1491" s="181" t="s">
        <v>2862</v>
      </c>
      <c r="F1491" s="182" t="s">
        <v>2863</v>
      </c>
      <c r="G1491" s="183" t="s">
        <v>143</v>
      </c>
      <c r="H1491" s="184">
        <v>1</v>
      </c>
      <c r="I1491" s="185"/>
      <c r="J1491" s="186"/>
      <c r="K1491" s="187">
        <f>ROUND(P1491*H1491,2)</f>
        <v>0</v>
      </c>
      <c r="L1491" s="182" t="s">
        <v>144</v>
      </c>
      <c r="M1491" s="188"/>
      <c r="N1491" s="189" t="s">
        <v>1</v>
      </c>
      <c r="O1491" s="190" t="s">
        <v>42</v>
      </c>
      <c r="P1491" s="191">
        <f>I1491+J1491</f>
        <v>0</v>
      </c>
      <c r="Q1491" s="191">
        <f>ROUND(I1491*H1491,2)</f>
        <v>0</v>
      </c>
      <c r="R1491" s="191">
        <f>ROUND(J1491*H1491,2)</f>
        <v>0</v>
      </c>
      <c r="S1491" s="70"/>
      <c r="T1491" s="192">
        <f>S1491*H1491</f>
        <v>0</v>
      </c>
      <c r="U1491" s="192">
        <v>0</v>
      </c>
      <c r="V1491" s="192">
        <f>U1491*H1491</f>
        <v>0</v>
      </c>
      <c r="W1491" s="192">
        <v>0</v>
      </c>
      <c r="X1491" s="192">
        <f>W1491*H1491</f>
        <v>0</v>
      </c>
      <c r="Y1491" s="193" t="s">
        <v>1</v>
      </c>
      <c r="Z1491" s="33"/>
      <c r="AA1491" s="33"/>
      <c r="AB1491" s="33"/>
      <c r="AC1491" s="33"/>
      <c r="AD1491" s="33"/>
      <c r="AE1491" s="33"/>
      <c r="AR1491" s="194" t="s">
        <v>152</v>
      </c>
      <c r="AT1491" s="194" t="s">
        <v>140</v>
      </c>
      <c r="AU1491" s="194" t="s">
        <v>79</v>
      </c>
      <c r="AY1491" s="14" t="s">
        <v>146</v>
      </c>
      <c r="BE1491" s="114">
        <f>IF(O1491="základní",K1491,0)</f>
        <v>0</v>
      </c>
      <c r="BF1491" s="114">
        <f>IF(O1491="snížená",K1491,0)</f>
        <v>0</v>
      </c>
      <c r="BG1491" s="114">
        <f>IF(O1491="zákl. přenesená",K1491,0)</f>
        <v>0</v>
      </c>
      <c r="BH1491" s="114">
        <f>IF(O1491="sníž. přenesená",K1491,0)</f>
        <v>0</v>
      </c>
      <c r="BI1491" s="114">
        <f>IF(O1491="nulová",K1491,0)</f>
        <v>0</v>
      </c>
      <c r="BJ1491" s="14" t="s">
        <v>87</v>
      </c>
      <c r="BK1491" s="114">
        <f>ROUND(P1491*H1491,2)</f>
        <v>0</v>
      </c>
      <c r="BL1491" s="14" t="s">
        <v>152</v>
      </c>
      <c r="BM1491" s="194" t="s">
        <v>2864</v>
      </c>
    </row>
    <row r="1492" spans="1:65" s="2" customFormat="1" ht="11.25">
      <c r="A1492" s="33"/>
      <c r="B1492" s="34"/>
      <c r="C1492" s="35"/>
      <c r="D1492" s="195" t="s">
        <v>149</v>
      </c>
      <c r="E1492" s="35"/>
      <c r="F1492" s="196" t="s">
        <v>2863</v>
      </c>
      <c r="G1492" s="35"/>
      <c r="H1492" s="35"/>
      <c r="I1492" s="166"/>
      <c r="J1492" s="166"/>
      <c r="K1492" s="35"/>
      <c r="L1492" s="35"/>
      <c r="M1492" s="36"/>
      <c r="N1492" s="197"/>
      <c r="O1492" s="198"/>
      <c r="P1492" s="70"/>
      <c r="Q1492" s="70"/>
      <c r="R1492" s="70"/>
      <c r="S1492" s="70"/>
      <c r="T1492" s="70"/>
      <c r="U1492" s="70"/>
      <c r="V1492" s="70"/>
      <c r="W1492" s="70"/>
      <c r="X1492" s="70"/>
      <c r="Y1492" s="71"/>
      <c r="Z1492" s="33"/>
      <c r="AA1492" s="33"/>
      <c r="AB1492" s="33"/>
      <c r="AC1492" s="33"/>
      <c r="AD1492" s="33"/>
      <c r="AE1492" s="33"/>
      <c r="AT1492" s="14" t="s">
        <v>149</v>
      </c>
      <c r="AU1492" s="14" t="s">
        <v>79</v>
      </c>
    </row>
    <row r="1493" spans="1:65" s="2" customFormat="1" ht="24.2" customHeight="1">
      <c r="A1493" s="33"/>
      <c r="B1493" s="34"/>
      <c r="C1493" s="180" t="s">
        <v>2865</v>
      </c>
      <c r="D1493" s="180" t="s">
        <v>140</v>
      </c>
      <c r="E1493" s="181" t="s">
        <v>2866</v>
      </c>
      <c r="F1493" s="182" t="s">
        <v>2867</v>
      </c>
      <c r="G1493" s="183" t="s">
        <v>143</v>
      </c>
      <c r="H1493" s="184">
        <v>1</v>
      </c>
      <c r="I1493" s="185"/>
      <c r="J1493" s="186"/>
      <c r="K1493" s="187">
        <f>ROUND(P1493*H1493,2)</f>
        <v>0</v>
      </c>
      <c r="L1493" s="182" t="s">
        <v>144</v>
      </c>
      <c r="M1493" s="188"/>
      <c r="N1493" s="189" t="s">
        <v>1</v>
      </c>
      <c r="O1493" s="190" t="s">
        <v>42</v>
      </c>
      <c r="P1493" s="191">
        <f>I1493+J1493</f>
        <v>0</v>
      </c>
      <c r="Q1493" s="191">
        <f>ROUND(I1493*H1493,2)</f>
        <v>0</v>
      </c>
      <c r="R1493" s="191">
        <f>ROUND(J1493*H1493,2)</f>
        <v>0</v>
      </c>
      <c r="S1493" s="70"/>
      <c r="T1493" s="192">
        <f>S1493*H1493</f>
        <v>0</v>
      </c>
      <c r="U1493" s="192">
        <v>0</v>
      </c>
      <c r="V1493" s="192">
        <f>U1493*H1493</f>
        <v>0</v>
      </c>
      <c r="W1493" s="192">
        <v>0</v>
      </c>
      <c r="X1493" s="192">
        <f>W1493*H1493</f>
        <v>0</v>
      </c>
      <c r="Y1493" s="193" t="s">
        <v>1</v>
      </c>
      <c r="Z1493" s="33"/>
      <c r="AA1493" s="33"/>
      <c r="AB1493" s="33"/>
      <c r="AC1493" s="33"/>
      <c r="AD1493" s="33"/>
      <c r="AE1493" s="33"/>
      <c r="AR1493" s="194" t="s">
        <v>152</v>
      </c>
      <c r="AT1493" s="194" t="s">
        <v>140</v>
      </c>
      <c r="AU1493" s="194" t="s">
        <v>79</v>
      </c>
      <c r="AY1493" s="14" t="s">
        <v>146</v>
      </c>
      <c r="BE1493" s="114">
        <f>IF(O1493="základní",K1493,0)</f>
        <v>0</v>
      </c>
      <c r="BF1493" s="114">
        <f>IF(O1493="snížená",K1493,0)</f>
        <v>0</v>
      </c>
      <c r="BG1493" s="114">
        <f>IF(O1493="zákl. přenesená",K1493,0)</f>
        <v>0</v>
      </c>
      <c r="BH1493" s="114">
        <f>IF(O1493="sníž. přenesená",K1493,0)</f>
        <v>0</v>
      </c>
      <c r="BI1493" s="114">
        <f>IF(O1493="nulová",K1493,0)</f>
        <v>0</v>
      </c>
      <c r="BJ1493" s="14" t="s">
        <v>87</v>
      </c>
      <c r="BK1493" s="114">
        <f>ROUND(P1493*H1493,2)</f>
        <v>0</v>
      </c>
      <c r="BL1493" s="14" t="s">
        <v>152</v>
      </c>
      <c r="BM1493" s="194" t="s">
        <v>2868</v>
      </c>
    </row>
    <row r="1494" spans="1:65" s="2" customFormat="1" ht="11.25">
      <c r="A1494" s="33"/>
      <c r="B1494" s="34"/>
      <c r="C1494" s="35"/>
      <c r="D1494" s="195" t="s">
        <v>149</v>
      </c>
      <c r="E1494" s="35"/>
      <c r="F1494" s="196" t="s">
        <v>2867</v>
      </c>
      <c r="G1494" s="35"/>
      <c r="H1494" s="35"/>
      <c r="I1494" s="166"/>
      <c r="J1494" s="166"/>
      <c r="K1494" s="35"/>
      <c r="L1494" s="35"/>
      <c r="M1494" s="36"/>
      <c r="N1494" s="197"/>
      <c r="O1494" s="198"/>
      <c r="P1494" s="70"/>
      <c r="Q1494" s="70"/>
      <c r="R1494" s="70"/>
      <c r="S1494" s="70"/>
      <c r="T1494" s="70"/>
      <c r="U1494" s="70"/>
      <c r="V1494" s="70"/>
      <c r="W1494" s="70"/>
      <c r="X1494" s="70"/>
      <c r="Y1494" s="71"/>
      <c r="Z1494" s="33"/>
      <c r="AA1494" s="33"/>
      <c r="AB1494" s="33"/>
      <c r="AC1494" s="33"/>
      <c r="AD1494" s="33"/>
      <c r="AE1494" s="33"/>
      <c r="AT1494" s="14" t="s">
        <v>149</v>
      </c>
      <c r="AU1494" s="14" t="s">
        <v>79</v>
      </c>
    </row>
    <row r="1495" spans="1:65" s="2" customFormat="1" ht="24.2" customHeight="1">
      <c r="A1495" s="33"/>
      <c r="B1495" s="34"/>
      <c r="C1495" s="180" t="s">
        <v>2869</v>
      </c>
      <c r="D1495" s="180" t="s">
        <v>140</v>
      </c>
      <c r="E1495" s="181" t="s">
        <v>2870</v>
      </c>
      <c r="F1495" s="182" t="s">
        <v>2871</v>
      </c>
      <c r="G1495" s="183" t="s">
        <v>143</v>
      </c>
      <c r="H1495" s="184">
        <v>1</v>
      </c>
      <c r="I1495" s="185"/>
      <c r="J1495" s="186"/>
      <c r="K1495" s="187">
        <f>ROUND(P1495*H1495,2)</f>
        <v>0</v>
      </c>
      <c r="L1495" s="182" t="s">
        <v>144</v>
      </c>
      <c r="M1495" s="188"/>
      <c r="N1495" s="189" t="s">
        <v>1</v>
      </c>
      <c r="O1495" s="190" t="s">
        <v>42</v>
      </c>
      <c r="P1495" s="191">
        <f>I1495+J1495</f>
        <v>0</v>
      </c>
      <c r="Q1495" s="191">
        <f>ROUND(I1495*H1495,2)</f>
        <v>0</v>
      </c>
      <c r="R1495" s="191">
        <f>ROUND(J1495*H1495,2)</f>
        <v>0</v>
      </c>
      <c r="S1495" s="70"/>
      <c r="T1495" s="192">
        <f>S1495*H1495</f>
        <v>0</v>
      </c>
      <c r="U1495" s="192">
        <v>0</v>
      </c>
      <c r="V1495" s="192">
        <f>U1495*H1495</f>
        <v>0</v>
      </c>
      <c r="W1495" s="192">
        <v>0</v>
      </c>
      <c r="X1495" s="192">
        <f>W1495*H1495</f>
        <v>0</v>
      </c>
      <c r="Y1495" s="193" t="s">
        <v>1</v>
      </c>
      <c r="Z1495" s="33"/>
      <c r="AA1495" s="33"/>
      <c r="AB1495" s="33"/>
      <c r="AC1495" s="33"/>
      <c r="AD1495" s="33"/>
      <c r="AE1495" s="33"/>
      <c r="AR1495" s="194" t="s">
        <v>152</v>
      </c>
      <c r="AT1495" s="194" t="s">
        <v>140</v>
      </c>
      <c r="AU1495" s="194" t="s">
        <v>79</v>
      </c>
      <c r="AY1495" s="14" t="s">
        <v>146</v>
      </c>
      <c r="BE1495" s="114">
        <f>IF(O1495="základní",K1495,0)</f>
        <v>0</v>
      </c>
      <c r="BF1495" s="114">
        <f>IF(O1495="snížená",K1495,0)</f>
        <v>0</v>
      </c>
      <c r="BG1495" s="114">
        <f>IF(O1495="zákl. přenesená",K1495,0)</f>
        <v>0</v>
      </c>
      <c r="BH1495" s="114">
        <f>IF(O1495="sníž. přenesená",K1495,0)</f>
        <v>0</v>
      </c>
      <c r="BI1495" s="114">
        <f>IF(O1495="nulová",K1495,0)</f>
        <v>0</v>
      </c>
      <c r="BJ1495" s="14" t="s">
        <v>87</v>
      </c>
      <c r="BK1495" s="114">
        <f>ROUND(P1495*H1495,2)</f>
        <v>0</v>
      </c>
      <c r="BL1495" s="14" t="s">
        <v>152</v>
      </c>
      <c r="BM1495" s="194" t="s">
        <v>2872</v>
      </c>
    </row>
    <row r="1496" spans="1:65" s="2" customFormat="1" ht="19.5">
      <c r="A1496" s="33"/>
      <c r="B1496" s="34"/>
      <c r="C1496" s="35"/>
      <c r="D1496" s="195" t="s">
        <v>149</v>
      </c>
      <c r="E1496" s="35"/>
      <c r="F1496" s="196" t="s">
        <v>2871</v>
      </c>
      <c r="G1496" s="35"/>
      <c r="H1496" s="35"/>
      <c r="I1496" s="166"/>
      <c r="J1496" s="166"/>
      <c r="K1496" s="35"/>
      <c r="L1496" s="35"/>
      <c r="M1496" s="36"/>
      <c r="N1496" s="197"/>
      <c r="O1496" s="198"/>
      <c r="P1496" s="70"/>
      <c r="Q1496" s="70"/>
      <c r="R1496" s="70"/>
      <c r="S1496" s="70"/>
      <c r="T1496" s="70"/>
      <c r="U1496" s="70"/>
      <c r="V1496" s="70"/>
      <c r="W1496" s="70"/>
      <c r="X1496" s="70"/>
      <c r="Y1496" s="71"/>
      <c r="Z1496" s="33"/>
      <c r="AA1496" s="33"/>
      <c r="AB1496" s="33"/>
      <c r="AC1496" s="33"/>
      <c r="AD1496" s="33"/>
      <c r="AE1496" s="33"/>
      <c r="AT1496" s="14" t="s">
        <v>149</v>
      </c>
      <c r="AU1496" s="14" t="s">
        <v>79</v>
      </c>
    </row>
    <row r="1497" spans="1:65" s="2" customFormat="1" ht="24.2" customHeight="1">
      <c r="A1497" s="33"/>
      <c r="B1497" s="34"/>
      <c r="C1497" s="180" t="s">
        <v>2873</v>
      </c>
      <c r="D1497" s="180" t="s">
        <v>140</v>
      </c>
      <c r="E1497" s="181" t="s">
        <v>2874</v>
      </c>
      <c r="F1497" s="182" t="s">
        <v>2875</v>
      </c>
      <c r="G1497" s="183" t="s">
        <v>143</v>
      </c>
      <c r="H1497" s="184">
        <v>1</v>
      </c>
      <c r="I1497" s="185"/>
      <c r="J1497" s="186"/>
      <c r="K1497" s="187">
        <f>ROUND(P1497*H1497,2)</f>
        <v>0</v>
      </c>
      <c r="L1497" s="182" t="s">
        <v>144</v>
      </c>
      <c r="M1497" s="188"/>
      <c r="N1497" s="189" t="s">
        <v>1</v>
      </c>
      <c r="O1497" s="190" t="s">
        <v>42</v>
      </c>
      <c r="P1497" s="191">
        <f>I1497+J1497</f>
        <v>0</v>
      </c>
      <c r="Q1497" s="191">
        <f>ROUND(I1497*H1497,2)</f>
        <v>0</v>
      </c>
      <c r="R1497" s="191">
        <f>ROUND(J1497*H1497,2)</f>
        <v>0</v>
      </c>
      <c r="S1497" s="70"/>
      <c r="T1497" s="192">
        <f>S1497*H1497</f>
        <v>0</v>
      </c>
      <c r="U1497" s="192">
        <v>0</v>
      </c>
      <c r="V1497" s="192">
        <f>U1497*H1497</f>
        <v>0</v>
      </c>
      <c r="W1497" s="192">
        <v>0</v>
      </c>
      <c r="X1497" s="192">
        <f>W1497*H1497</f>
        <v>0</v>
      </c>
      <c r="Y1497" s="193" t="s">
        <v>1</v>
      </c>
      <c r="Z1497" s="33"/>
      <c r="AA1497" s="33"/>
      <c r="AB1497" s="33"/>
      <c r="AC1497" s="33"/>
      <c r="AD1497" s="33"/>
      <c r="AE1497" s="33"/>
      <c r="AR1497" s="194" t="s">
        <v>152</v>
      </c>
      <c r="AT1497" s="194" t="s">
        <v>140</v>
      </c>
      <c r="AU1497" s="194" t="s">
        <v>79</v>
      </c>
      <c r="AY1497" s="14" t="s">
        <v>146</v>
      </c>
      <c r="BE1497" s="114">
        <f>IF(O1497="základní",K1497,0)</f>
        <v>0</v>
      </c>
      <c r="BF1497" s="114">
        <f>IF(O1497="snížená",K1497,0)</f>
        <v>0</v>
      </c>
      <c r="BG1497" s="114">
        <f>IF(O1497="zákl. přenesená",K1497,0)</f>
        <v>0</v>
      </c>
      <c r="BH1497" s="114">
        <f>IF(O1497="sníž. přenesená",K1497,0)</f>
        <v>0</v>
      </c>
      <c r="BI1497" s="114">
        <f>IF(O1497="nulová",K1497,0)</f>
        <v>0</v>
      </c>
      <c r="BJ1497" s="14" t="s">
        <v>87</v>
      </c>
      <c r="BK1497" s="114">
        <f>ROUND(P1497*H1497,2)</f>
        <v>0</v>
      </c>
      <c r="BL1497" s="14" t="s">
        <v>152</v>
      </c>
      <c r="BM1497" s="194" t="s">
        <v>2876</v>
      </c>
    </row>
    <row r="1498" spans="1:65" s="2" customFormat="1" ht="19.5">
      <c r="A1498" s="33"/>
      <c r="B1498" s="34"/>
      <c r="C1498" s="35"/>
      <c r="D1498" s="195" t="s">
        <v>149</v>
      </c>
      <c r="E1498" s="35"/>
      <c r="F1498" s="196" t="s">
        <v>2875</v>
      </c>
      <c r="G1498" s="35"/>
      <c r="H1498" s="35"/>
      <c r="I1498" s="166"/>
      <c r="J1498" s="166"/>
      <c r="K1498" s="35"/>
      <c r="L1498" s="35"/>
      <c r="M1498" s="36"/>
      <c r="N1498" s="197"/>
      <c r="O1498" s="198"/>
      <c r="P1498" s="70"/>
      <c r="Q1498" s="70"/>
      <c r="R1498" s="70"/>
      <c r="S1498" s="70"/>
      <c r="T1498" s="70"/>
      <c r="U1498" s="70"/>
      <c r="V1498" s="70"/>
      <c r="W1498" s="70"/>
      <c r="X1498" s="70"/>
      <c r="Y1498" s="71"/>
      <c r="Z1498" s="33"/>
      <c r="AA1498" s="33"/>
      <c r="AB1498" s="33"/>
      <c r="AC1498" s="33"/>
      <c r="AD1498" s="33"/>
      <c r="AE1498" s="33"/>
      <c r="AT1498" s="14" t="s">
        <v>149</v>
      </c>
      <c r="AU1498" s="14" t="s">
        <v>79</v>
      </c>
    </row>
    <row r="1499" spans="1:65" s="2" customFormat="1" ht="24.2" customHeight="1">
      <c r="A1499" s="33"/>
      <c r="B1499" s="34"/>
      <c r="C1499" s="180" t="s">
        <v>2877</v>
      </c>
      <c r="D1499" s="180" t="s">
        <v>140</v>
      </c>
      <c r="E1499" s="181" t="s">
        <v>2878</v>
      </c>
      <c r="F1499" s="182" t="s">
        <v>2879</v>
      </c>
      <c r="G1499" s="183" t="s">
        <v>143</v>
      </c>
      <c r="H1499" s="184">
        <v>1</v>
      </c>
      <c r="I1499" s="185"/>
      <c r="J1499" s="186"/>
      <c r="K1499" s="187">
        <f>ROUND(P1499*H1499,2)</f>
        <v>0</v>
      </c>
      <c r="L1499" s="182" t="s">
        <v>144</v>
      </c>
      <c r="M1499" s="188"/>
      <c r="N1499" s="189" t="s">
        <v>1</v>
      </c>
      <c r="O1499" s="190" t="s">
        <v>42</v>
      </c>
      <c r="P1499" s="191">
        <f>I1499+J1499</f>
        <v>0</v>
      </c>
      <c r="Q1499" s="191">
        <f>ROUND(I1499*H1499,2)</f>
        <v>0</v>
      </c>
      <c r="R1499" s="191">
        <f>ROUND(J1499*H1499,2)</f>
        <v>0</v>
      </c>
      <c r="S1499" s="70"/>
      <c r="T1499" s="192">
        <f>S1499*H1499</f>
        <v>0</v>
      </c>
      <c r="U1499" s="192">
        <v>0</v>
      </c>
      <c r="V1499" s="192">
        <f>U1499*H1499</f>
        <v>0</v>
      </c>
      <c r="W1499" s="192">
        <v>0</v>
      </c>
      <c r="X1499" s="192">
        <f>W1499*H1499</f>
        <v>0</v>
      </c>
      <c r="Y1499" s="193" t="s">
        <v>1</v>
      </c>
      <c r="Z1499" s="33"/>
      <c r="AA1499" s="33"/>
      <c r="AB1499" s="33"/>
      <c r="AC1499" s="33"/>
      <c r="AD1499" s="33"/>
      <c r="AE1499" s="33"/>
      <c r="AR1499" s="194" t="s">
        <v>152</v>
      </c>
      <c r="AT1499" s="194" t="s">
        <v>140</v>
      </c>
      <c r="AU1499" s="194" t="s">
        <v>79</v>
      </c>
      <c r="AY1499" s="14" t="s">
        <v>146</v>
      </c>
      <c r="BE1499" s="114">
        <f>IF(O1499="základní",K1499,0)</f>
        <v>0</v>
      </c>
      <c r="BF1499" s="114">
        <f>IF(O1499="snížená",K1499,0)</f>
        <v>0</v>
      </c>
      <c r="BG1499" s="114">
        <f>IF(O1499="zákl. přenesená",K1499,0)</f>
        <v>0</v>
      </c>
      <c r="BH1499" s="114">
        <f>IF(O1499="sníž. přenesená",K1499,0)</f>
        <v>0</v>
      </c>
      <c r="BI1499" s="114">
        <f>IF(O1499="nulová",K1499,0)</f>
        <v>0</v>
      </c>
      <c r="BJ1499" s="14" t="s">
        <v>87</v>
      </c>
      <c r="BK1499" s="114">
        <f>ROUND(P1499*H1499,2)</f>
        <v>0</v>
      </c>
      <c r="BL1499" s="14" t="s">
        <v>152</v>
      </c>
      <c r="BM1499" s="194" t="s">
        <v>2880</v>
      </c>
    </row>
    <row r="1500" spans="1:65" s="2" customFormat="1" ht="19.5">
      <c r="A1500" s="33"/>
      <c r="B1500" s="34"/>
      <c r="C1500" s="35"/>
      <c r="D1500" s="195" t="s">
        <v>149</v>
      </c>
      <c r="E1500" s="35"/>
      <c r="F1500" s="196" t="s">
        <v>2879</v>
      </c>
      <c r="G1500" s="35"/>
      <c r="H1500" s="35"/>
      <c r="I1500" s="166"/>
      <c r="J1500" s="166"/>
      <c r="K1500" s="35"/>
      <c r="L1500" s="35"/>
      <c r="M1500" s="36"/>
      <c r="N1500" s="197"/>
      <c r="O1500" s="198"/>
      <c r="P1500" s="70"/>
      <c r="Q1500" s="70"/>
      <c r="R1500" s="70"/>
      <c r="S1500" s="70"/>
      <c r="T1500" s="70"/>
      <c r="U1500" s="70"/>
      <c r="V1500" s="70"/>
      <c r="W1500" s="70"/>
      <c r="X1500" s="70"/>
      <c r="Y1500" s="71"/>
      <c r="Z1500" s="33"/>
      <c r="AA1500" s="33"/>
      <c r="AB1500" s="33"/>
      <c r="AC1500" s="33"/>
      <c r="AD1500" s="33"/>
      <c r="AE1500" s="33"/>
      <c r="AT1500" s="14" t="s">
        <v>149</v>
      </c>
      <c r="AU1500" s="14" t="s">
        <v>79</v>
      </c>
    </row>
    <row r="1501" spans="1:65" s="2" customFormat="1" ht="24.2" customHeight="1">
      <c r="A1501" s="33"/>
      <c r="B1501" s="34"/>
      <c r="C1501" s="180" t="s">
        <v>2881</v>
      </c>
      <c r="D1501" s="180" t="s">
        <v>140</v>
      </c>
      <c r="E1501" s="181" t="s">
        <v>2882</v>
      </c>
      <c r="F1501" s="182" t="s">
        <v>2883</v>
      </c>
      <c r="G1501" s="183" t="s">
        <v>143</v>
      </c>
      <c r="H1501" s="184">
        <v>1</v>
      </c>
      <c r="I1501" s="185"/>
      <c r="J1501" s="186"/>
      <c r="K1501" s="187">
        <f>ROUND(P1501*H1501,2)</f>
        <v>0</v>
      </c>
      <c r="L1501" s="182" t="s">
        <v>144</v>
      </c>
      <c r="M1501" s="188"/>
      <c r="N1501" s="189" t="s">
        <v>1</v>
      </c>
      <c r="O1501" s="190" t="s">
        <v>42</v>
      </c>
      <c r="P1501" s="191">
        <f>I1501+J1501</f>
        <v>0</v>
      </c>
      <c r="Q1501" s="191">
        <f>ROUND(I1501*H1501,2)</f>
        <v>0</v>
      </c>
      <c r="R1501" s="191">
        <f>ROUND(J1501*H1501,2)</f>
        <v>0</v>
      </c>
      <c r="S1501" s="70"/>
      <c r="T1501" s="192">
        <f>S1501*H1501</f>
        <v>0</v>
      </c>
      <c r="U1501" s="192">
        <v>0</v>
      </c>
      <c r="V1501" s="192">
        <f>U1501*H1501</f>
        <v>0</v>
      </c>
      <c r="W1501" s="192">
        <v>0</v>
      </c>
      <c r="X1501" s="192">
        <f>W1501*H1501</f>
        <v>0</v>
      </c>
      <c r="Y1501" s="193" t="s">
        <v>1</v>
      </c>
      <c r="Z1501" s="33"/>
      <c r="AA1501" s="33"/>
      <c r="AB1501" s="33"/>
      <c r="AC1501" s="33"/>
      <c r="AD1501" s="33"/>
      <c r="AE1501" s="33"/>
      <c r="AR1501" s="194" t="s">
        <v>152</v>
      </c>
      <c r="AT1501" s="194" t="s">
        <v>140</v>
      </c>
      <c r="AU1501" s="194" t="s">
        <v>79</v>
      </c>
      <c r="AY1501" s="14" t="s">
        <v>146</v>
      </c>
      <c r="BE1501" s="114">
        <f>IF(O1501="základní",K1501,0)</f>
        <v>0</v>
      </c>
      <c r="BF1501" s="114">
        <f>IF(O1501="snížená",K1501,0)</f>
        <v>0</v>
      </c>
      <c r="BG1501" s="114">
        <f>IF(O1501="zákl. přenesená",K1501,0)</f>
        <v>0</v>
      </c>
      <c r="BH1501" s="114">
        <f>IF(O1501="sníž. přenesená",K1501,0)</f>
        <v>0</v>
      </c>
      <c r="BI1501" s="114">
        <f>IF(O1501="nulová",K1501,0)</f>
        <v>0</v>
      </c>
      <c r="BJ1501" s="14" t="s">
        <v>87</v>
      </c>
      <c r="BK1501" s="114">
        <f>ROUND(P1501*H1501,2)</f>
        <v>0</v>
      </c>
      <c r="BL1501" s="14" t="s">
        <v>152</v>
      </c>
      <c r="BM1501" s="194" t="s">
        <v>2884</v>
      </c>
    </row>
    <row r="1502" spans="1:65" s="2" customFormat="1" ht="19.5">
      <c r="A1502" s="33"/>
      <c r="B1502" s="34"/>
      <c r="C1502" s="35"/>
      <c r="D1502" s="195" t="s">
        <v>149</v>
      </c>
      <c r="E1502" s="35"/>
      <c r="F1502" s="196" t="s">
        <v>2883</v>
      </c>
      <c r="G1502" s="35"/>
      <c r="H1502" s="35"/>
      <c r="I1502" s="166"/>
      <c r="J1502" s="166"/>
      <c r="K1502" s="35"/>
      <c r="L1502" s="35"/>
      <c r="M1502" s="36"/>
      <c r="N1502" s="197"/>
      <c r="O1502" s="198"/>
      <c r="P1502" s="70"/>
      <c r="Q1502" s="70"/>
      <c r="R1502" s="70"/>
      <c r="S1502" s="70"/>
      <c r="T1502" s="70"/>
      <c r="U1502" s="70"/>
      <c r="V1502" s="70"/>
      <c r="W1502" s="70"/>
      <c r="X1502" s="70"/>
      <c r="Y1502" s="71"/>
      <c r="Z1502" s="33"/>
      <c r="AA1502" s="33"/>
      <c r="AB1502" s="33"/>
      <c r="AC1502" s="33"/>
      <c r="AD1502" s="33"/>
      <c r="AE1502" s="33"/>
      <c r="AT1502" s="14" t="s">
        <v>149</v>
      </c>
      <c r="AU1502" s="14" t="s">
        <v>79</v>
      </c>
    </row>
    <row r="1503" spans="1:65" s="2" customFormat="1" ht="24.2" customHeight="1">
      <c r="A1503" s="33"/>
      <c r="B1503" s="34"/>
      <c r="C1503" s="180" t="s">
        <v>2885</v>
      </c>
      <c r="D1503" s="180" t="s">
        <v>140</v>
      </c>
      <c r="E1503" s="181" t="s">
        <v>2886</v>
      </c>
      <c r="F1503" s="182" t="s">
        <v>2887</v>
      </c>
      <c r="G1503" s="183" t="s">
        <v>143</v>
      </c>
      <c r="H1503" s="184">
        <v>1</v>
      </c>
      <c r="I1503" s="185"/>
      <c r="J1503" s="186"/>
      <c r="K1503" s="187">
        <f>ROUND(P1503*H1503,2)</f>
        <v>0</v>
      </c>
      <c r="L1503" s="182" t="s">
        <v>144</v>
      </c>
      <c r="M1503" s="188"/>
      <c r="N1503" s="189" t="s">
        <v>1</v>
      </c>
      <c r="O1503" s="190" t="s">
        <v>42</v>
      </c>
      <c r="P1503" s="191">
        <f>I1503+J1503</f>
        <v>0</v>
      </c>
      <c r="Q1503" s="191">
        <f>ROUND(I1503*H1503,2)</f>
        <v>0</v>
      </c>
      <c r="R1503" s="191">
        <f>ROUND(J1503*H1503,2)</f>
        <v>0</v>
      </c>
      <c r="S1503" s="70"/>
      <c r="T1503" s="192">
        <f>S1503*H1503</f>
        <v>0</v>
      </c>
      <c r="U1503" s="192">
        <v>0</v>
      </c>
      <c r="V1503" s="192">
        <f>U1503*H1503</f>
        <v>0</v>
      </c>
      <c r="W1503" s="192">
        <v>0</v>
      </c>
      <c r="X1503" s="192">
        <f>W1503*H1503</f>
        <v>0</v>
      </c>
      <c r="Y1503" s="193" t="s">
        <v>1</v>
      </c>
      <c r="Z1503" s="33"/>
      <c r="AA1503" s="33"/>
      <c r="AB1503" s="33"/>
      <c r="AC1503" s="33"/>
      <c r="AD1503" s="33"/>
      <c r="AE1503" s="33"/>
      <c r="AR1503" s="194" t="s">
        <v>152</v>
      </c>
      <c r="AT1503" s="194" t="s">
        <v>140</v>
      </c>
      <c r="AU1503" s="194" t="s">
        <v>79</v>
      </c>
      <c r="AY1503" s="14" t="s">
        <v>146</v>
      </c>
      <c r="BE1503" s="114">
        <f>IF(O1503="základní",K1503,0)</f>
        <v>0</v>
      </c>
      <c r="BF1503" s="114">
        <f>IF(O1503="snížená",K1503,0)</f>
        <v>0</v>
      </c>
      <c r="BG1503" s="114">
        <f>IF(O1503="zákl. přenesená",K1503,0)</f>
        <v>0</v>
      </c>
      <c r="BH1503" s="114">
        <f>IF(O1503="sníž. přenesená",K1503,0)</f>
        <v>0</v>
      </c>
      <c r="BI1503" s="114">
        <f>IF(O1503="nulová",K1503,0)</f>
        <v>0</v>
      </c>
      <c r="BJ1503" s="14" t="s">
        <v>87</v>
      </c>
      <c r="BK1503" s="114">
        <f>ROUND(P1503*H1503,2)</f>
        <v>0</v>
      </c>
      <c r="BL1503" s="14" t="s">
        <v>152</v>
      </c>
      <c r="BM1503" s="194" t="s">
        <v>2888</v>
      </c>
    </row>
    <row r="1504" spans="1:65" s="2" customFormat="1" ht="19.5">
      <c r="A1504" s="33"/>
      <c r="B1504" s="34"/>
      <c r="C1504" s="35"/>
      <c r="D1504" s="195" t="s">
        <v>149</v>
      </c>
      <c r="E1504" s="35"/>
      <c r="F1504" s="196" t="s">
        <v>2887</v>
      </c>
      <c r="G1504" s="35"/>
      <c r="H1504" s="35"/>
      <c r="I1504" s="166"/>
      <c r="J1504" s="166"/>
      <c r="K1504" s="35"/>
      <c r="L1504" s="35"/>
      <c r="M1504" s="36"/>
      <c r="N1504" s="197"/>
      <c r="O1504" s="198"/>
      <c r="P1504" s="70"/>
      <c r="Q1504" s="70"/>
      <c r="R1504" s="70"/>
      <c r="S1504" s="70"/>
      <c r="T1504" s="70"/>
      <c r="U1504" s="70"/>
      <c r="V1504" s="70"/>
      <c r="W1504" s="70"/>
      <c r="X1504" s="70"/>
      <c r="Y1504" s="71"/>
      <c r="Z1504" s="33"/>
      <c r="AA1504" s="33"/>
      <c r="AB1504" s="33"/>
      <c r="AC1504" s="33"/>
      <c r="AD1504" s="33"/>
      <c r="AE1504" s="33"/>
      <c r="AT1504" s="14" t="s">
        <v>149</v>
      </c>
      <c r="AU1504" s="14" t="s">
        <v>79</v>
      </c>
    </row>
    <row r="1505" spans="1:65" s="2" customFormat="1" ht="24.2" customHeight="1">
      <c r="A1505" s="33"/>
      <c r="B1505" s="34"/>
      <c r="C1505" s="180" t="s">
        <v>2889</v>
      </c>
      <c r="D1505" s="180" t="s">
        <v>140</v>
      </c>
      <c r="E1505" s="181" t="s">
        <v>2890</v>
      </c>
      <c r="F1505" s="182" t="s">
        <v>2891</v>
      </c>
      <c r="G1505" s="183" t="s">
        <v>143</v>
      </c>
      <c r="H1505" s="184">
        <v>1</v>
      </c>
      <c r="I1505" s="185"/>
      <c r="J1505" s="186"/>
      <c r="K1505" s="187">
        <f>ROUND(P1505*H1505,2)</f>
        <v>0</v>
      </c>
      <c r="L1505" s="182" t="s">
        <v>144</v>
      </c>
      <c r="M1505" s="188"/>
      <c r="N1505" s="189" t="s">
        <v>1</v>
      </c>
      <c r="O1505" s="190" t="s">
        <v>42</v>
      </c>
      <c r="P1505" s="191">
        <f>I1505+J1505</f>
        <v>0</v>
      </c>
      <c r="Q1505" s="191">
        <f>ROUND(I1505*H1505,2)</f>
        <v>0</v>
      </c>
      <c r="R1505" s="191">
        <f>ROUND(J1505*H1505,2)</f>
        <v>0</v>
      </c>
      <c r="S1505" s="70"/>
      <c r="T1505" s="192">
        <f>S1505*H1505</f>
        <v>0</v>
      </c>
      <c r="U1505" s="192">
        <v>0</v>
      </c>
      <c r="V1505" s="192">
        <f>U1505*H1505</f>
        <v>0</v>
      </c>
      <c r="W1505" s="192">
        <v>0</v>
      </c>
      <c r="X1505" s="192">
        <f>W1505*H1505</f>
        <v>0</v>
      </c>
      <c r="Y1505" s="193" t="s">
        <v>1</v>
      </c>
      <c r="Z1505" s="33"/>
      <c r="AA1505" s="33"/>
      <c r="AB1505" s="33"/>
      <c r="AC1505" s="33"/>
      <c r="AD1505" s="33"/>
      <c r="AE1505" s="33"/>
      <c r="AR1505" s="194" t="s">
        <v>152</v>
      </c>
      <c r="AT1505" s="194" t="s">
        <v>140</v>
      </c>
      <c r="AU1505" s="194" t="s">
        <v>79</v>
      </c>
      <c r="AY1505" s="14" t="s">
        <v>146</v>
      </c>
      <c r="BE1505" s="114">
        <f>IF(O1505="základní",K1505,0)</f>
        <v>0</v>
      </c>
      <c r="BF1505" s="114">
        <f>IF(O1505="snížená",K1505,0)</f>
        <v>0</v>
      </c>
      <c r="BG1505" s="114">
        <f>IF(O1505="zákl. přenesená",K1505,0)</f>
        <v>0</v>
      </c>
      <c r="BH1505" s="114">
        <f>IF(O1505="sníž. přenesená",K1505,0)</f>
        <v>0</v>
      </c>
      <c r="BI1505" s="114">
        <f>IF(O1505="nulová",K1505,0)</f>
        <v>0</v>
      </c>
      <c r="BJ1505" s="14" t="s">
        <v>87</v>
      </c>
      <c r="BK1505" s="114">
        <f>ROUND(P1505*H1505,2)</f>
        <v>0</v>
      </c>
      <c r="BL1505" s="14" t="s">
        <v>152</v>
      </c>
      <c r="BM1505" s="194" t="s">
        <v>2892</v>
      </c>
    </row>
    <row r="1506" spans="1:65" s="2" customFormat="1" ht="11.25">
      <c r="A1506" s="33"/>
      <c r="B1506" s="34"/>
      <c r="C1506" s="35"/>
      <c r="D1506" s="195" t="s">
        <v>149</v>
      </c>
      <c r="E1506" s="35"/>
      <c r="F1506" s="196" t="s">
        <v>2891</v>
      </c>
      <c r="G1506" s="35"/>
      <c r="H1506" s="35"/>
      <c r="I1506" s="166"/>
      <c r="J1506" s="166"/>
      <c r="K1506" s="35"/>
      <c r="L1506" s="35"/>
      <c r="M1506" s="36"/>
      <c r="N1506" s="197"/>
      <c r="O1506" s="198"/>
      <c r="P1506" s="70"/>
      <c r="Q1506" s="70"/>
      <c r="R1506" s="70"/>
      <c r="S1506" s="70"/>
      <c r="T1506" s="70"/>
      <c r="U1506" s="70"/>
      <c r="V1506" s="70"/>
      <c r="W1506" s="70"/>
      <c r="X1506" s="70"/>
      <c r="Y1506" s="71"/>
      <c r="Z1506" s="33"/>
      <c r="AA1506" s="33"/>
      <c r="AB1506" s="33"/>
      <c r="AC1506" s="33"/>
      <c r="AD1506" s="33"/>
      <c r="AE1506" s="33"/>
      <c r="AT1506" s="14" t="s">
        <v>149</v>
      </c>
      <c r="AU1506" s="14" t="s">
        <v>79</v>
      </c>
    </row>
    <row r="1507" spans="1:65" s="2" customFormat="1" ht="24.2" customHeight="1">
      <c r="A1507" s="33"/>
      <c r="B1507" s="34"/>
      <c r="C1507" s="180" t="s">
        <v>2893</v>
      </c>
      <c r="D1507" s="180" t="s">
        <v>140</v>
      </c>
      <c r="E1507" s="181" t="s">
        <v>2894</v>
      </c>
      <c r="F1507" s="182" t="s">
        <v>2895</v>
      </c>
      <c r="G1507" s="183" t="s">
        <v>143</v>
      </c>
      <c r="H1507" s="184">
        <v>1</v>
      </c>
      <c r="I1507" s="185"/>
      <c r="J1507" s="186"/>
      <c r="K1507" s="187">
        <f>ROUND(P1507*H1507,2)</f>
        <v>0</v>
      </c>
      <c r="L1507" s="182" t="s">
        <v>144</v>
      </c>
      <c r="M1507" s="188"/>
      <c r="N1507" s="189" t="s">
        <v>1</v>
      </c>
      <c r="O1507" s="190" t="s">
        <v>42</v>
      </c>
      <c r="P1507" s="191">
        <f>I1507+J1507</f>
        <v>0</v>
      </c>
      <c r="Q1507" s="191">
        <f>ROUND(I1507*H1507,2)</f>
        <v>0</v>
      </c>
      <c r="R1507" s="191">
        <f>ROUND(J1507*H1507,2)</f>
        <v>0</v>
      </c>
      <c r="S1507" s="70"/>
      <c r="T1507" s="192">
        <f>S1507*H1507</f>
        <v>0</v>
      </c>
      <c r="U1507" s="192">
        <v>0</v>
      </c>
      <c r="V1507" s="192">
        <f>U1507*H1507</f>
        <v>0</v>
      </c>
      <c r="W1507" s="192">
        <v>0</v>
      </c>
      <c r="X1507" s="192">
        <f>W1507*H1507</f>
        <v>0</v>
      </c>
      <c r="Y1507" s="193" t="s">
        <v>1</v>
      </c>
      <c r="Z1507" s="33"/>
      <c r="AA1507" s="33"/>
      <c r="AB1507" s="33"/>
      <c r="AC1507" s="33"/>
      <c r="AD1507" s="33"/>
      <c r="AE1507" s="33"/>
      <c r="AR1507" s="194" t="s">
        <v>152</v>
      </c>
      <c r="AT1507" s="194" t="s">
        <v>140</v>
      </c>
      <c r="AU1507" s="194" t="s">
        <v>79</v>
      </c>
      <c r="AY1507" s="14" t="s">
        <v>146</v>
      </c>
      <c r="BE1507" s="114">
        <f>IF(O1507="základní",K1507,0)</f>
        <v>0</v>
      </c>
      <c r="BF1507" s="114">
        <f>IF(O1507="snížená",K1507,0)</f>
        <v>0</v>
      </c>
      <c r="BG1507" s="114">
        <f>IF(O1507="zákl. přenesená",K1507,0)</f>
        <v>0</v>
      </c>
      <c r="BH1507" s="114">
        <f>IF(O1507="sníž. přenesená",K1507,0)</f>
        <v>0</v>
      </c>
      <c r="BI1507" s="114">
        <f>IF(O1507="nulová",K1507,0)</f>
        <v>0</v>
      </c>
      <c r="BJ1507" s="14" t="s">
        <v>87</v>
      </c>
      <c r="BK1507" s="114">
        <f>ROUND(P1507*H1507,2)</f>
        <v>0</v>
      </c>
      <c r="BL1507" s="14" t="s">
        <v>152</v>
      </c>
      <c r="BM1507" s="194" t="s">
        <v>2896</v>
      </c>
    </row>
    <row r="1508" spans="1:65" s="2" customFormat="1" ht="11.25">
      <c r="A1508" s="33"/>
      <c r="B1508" s="34"/>
      <c r="C1508" s="35"/>
      <c r="D1508" s="195" t="s">
        <v>149</v>
      </c>
      <c r="E1508" s="35"/>
      <c r="F1508" s="196" t="s">
        <v>2895</v>
      </c>
      <c r="G1508" s="35"/>
      <c r="H1508" s="35"/>
      <c r="I1508" s="166"/>
      <c r="J1508" s="166"/>
      <c r="K1508" s="35"/>
      <c r="L1508" s="35"/>
      <c r="M1508" s="36"/>
      <c r="N1508" s="197"/>
      <c r="O1508" s="198"/>
      <c r="P1508" s="70"/>
      <c r="Q1508" s="70"/>
      <c r="R1508" s="70"/>
      <c r="S1508" s="70"/>
      <c r="T1508" s="70"/>
      <c r="U1508" s="70"/>
      <c r="V1508" s="70"/>
      <c r="W1508" s="70"/>
      <c r="X1508" s="70"/>
      <c r="Y1508" s="71"/>
      <c r="Z1508" s="33"/>
      <c r="AA1508" s="33"/>
      <c r="AB1508" s="33"/>
      <c r="AC1508" s="33"/>
      <c r="AD1508" s="33"/>
      <c r="AE1508" s="33"/>
      <c r="AT1508" s="14" t="s">
        <v>149</v>
      </c>
      <c r="AU1508" s="14" t="s">
        <v>79</v>
      </c>
    </row>
    <row r="1509" spans="1:65" s="2" customFormat="1" ht="24.2" customHeight="1">
      <c r="A1509" s="33"/>
      <c r="B1509" s="34"/>
      <c r="C1509" s="180" t="s">
        <v>2897</v>
      </c>
      <c r="D1509" s="180" t="s">
        <v>140</v>
      </c>
      <c r="E1509" s="181" t="s">
        <v>2898</v>
      </c>
      <c r="F1509" s="182" t="s">
        <v>2899</v>
      </c>
      <c r="G1509" s="183" t="s">
        <v>143</v>
      </c>
      <c r="H1509" s="184">
        <v>1</v>
      </c>
      <c r="I1509" s="185"/>
      <c r="J1509" s="186"/>
      <c r="K1509" s="187">
        <f>ROUND(P1509*H1509,2)</f>
        <v>0</v>
      </c>
      <c r="L1509" s="182" t="s">
        <v>144</v>
      </c>
      <c r="M1509" s="188"/>
      <c r="N1509" s="189" t="s">
        <v>1</v>
      </c>
      <c r="O1509" s="190" t="s">
        <v>42</v>
      </c>
      <c r="P1509" s="191">
        <f>I1509+J1509</f>
        <v>0</v>
      </c>
      <c r="Q1509" s="191">
        <f>ROUND(I1509*H1509,2)</f>
        <v>0</v>
      </c>
      <c r="R1509" s="191">
        <f>ROUND(J1509*H1509,2)</f>
        <v>0</v>
      </c>
      <c r="S1509" s="70"/>
      <c r="T1509" s="192">
        <f>S1509*H1509</f>
        <v>0</v>
      </c>
      <c r="U1509" s="192">
        <v>0</v>
      </c>
      <c r="V1509" s="192">
        <f>U1509*H1509</f>
        <v>0</v>
      </c>
      <c r="W1509" s="192">
        <v>0</v>
      </c>
      <c r="X1509" s="192">
        <f>W1509*H1509</f>
        <v>0</v>
      </c>
      <c r="Y1509" s="193" t="s">
        <v>1</v>
      </c>
      <c r="Z1509" s="33"/>
      <c r="AA1509" s="33"/>
      <c r="AB1509" s="33"/>
      <c r="AC1509" s="33"/>
      <c r="AD1509" s="33"/>
      <c r="AE1509" s="33"/>
      <c r="AR1509" s="194" t="s">
        <v>152</v>
      </c>
      <c r="AT1509" s="194" t="s">
        <v>140</v>
      </c>
      <c r="AU1509" s="194" t="s">
        <v>79</v>
      </c>
      <c r="AY1509" s="14" t="s">
        <v>146</v>
      </c>
      <c r="BE1509" s="114">
        <f>IF(O1509="základní",K1509,0)</f>
        <v>0</v>
      </c>
      <c r="BF1509" s="114">
        <f>IF(O1509="snížená",K1509,0)</f>
        <v>0</v>
      </c>
      <c r="BG1509" s="114">
        <f>IF(O1509="zákl. přenesená",K1509,0)</f>
        <v>0</v>
      </c>
      <c r="BH1509" s="114">
        <f>IF(O1509="sníž. přenesená",K1509,0)</f>
        <v>0</v>
      </c>
      <c r="BI1509" s="114">
        <f>IF(O1509="nulová",K1509,0)</f>
        <v>0</v>
      </c>
      <c r="BJ1509" s="14" t="s">
        <v>87</v>
      </c>
      <c r="BK1509" s="114">
        <f>ROUND(P1509*H1509,2)</f>
        <v>0</v>
      </c>
      <c r="BL1509" s="14" t="s">
        <v>152</v>
      </c>
      <c r="BM1509" s="194" t="s">
        <v>2900</v>
      </c>
    </row>
    <row r="1510" spans="1:65" s="2" customFormat="1" ht="11.25">
      <c r="A1510" s="33"/>
      <c r="B1510" s="34"/>
      <c r="C1510" s="35"/>
      <c r="D1510" s="195" t="s">
        <v>149</v>
      </c>
      <c r="E1510" s="35"/>
      <c r="F1510" s="196" t="s">
        <v>2899</v>
      </c>
      <c r="G1510" s="35"/>
      <c r="H1510" s="35"/>
      <c r="I1510" s="166"/>
      <c r="J1510" s="166"/>
      <c r="K1510" s="35"/>
      <c r="L1510" s="35"/>
      <c r="M1510" s="36"/>
      <c r="N1510" s="197"/>
      <c r="O1510" s="198"/>
      <c r="P1510" s="70"/>
      <c r="Q1510" s="70"/>
      <c r="R1510" s="70"/>
      <c r="S1510" s="70"/>
      <c r="T1510" s="70"/>
      <c r="U1510" s="70"/>
      <c r="V1510" s="70"/>
      <c r="W1510" s="70"/>
      <c r="X1510" s="70"/>
      <c r="Y1510" s="71"/>
      <c r="Z1510" s="33"/>
      <c r="AA1510" s="33"/>
      <c r="AB1510" s="33"/>
      <c r="AC1510" s="33"/>
      <c r="AD1510" s="33"/>
      <c r="AE1510" s="33"/>
      <c r="AT1510" s="14" t="s">
        <v>149</v>
      </c>
      <c r="AU1510" s="14" t="s">
        <v>79</v>
      </c>
    </row>
    <row r="1511" spans="1:65" s="2" customFormat="1" ht="24.2" customHeight="1">
      <c r="A1511" s="33"/>
      <c r="B1511" s="34"/>
      <c r="C1511" s="180" t="s">
        <v>2901</v>
      </c>
      <c r="D1511" s="180" t="s">
        <v>140</v>
      </c>
      <c r="E1511" s="181" t="s">
        <v>2902</v>
      </c>
      <c r="F1511" s="182" t="s">
        <v>2903</v>
      </c>
      <c r="G1511" s="183" t="s">
        <v>143</v>
      </c>
      <c r="H1511" s="184">
        <v>1</v>
      </c>
      <c r="I1511" s="185"/>
      <c r="J1511" s="186"/>
      <c r="K1511" s="187">
        <f>ROUND(P1511*H1511,2)</f>
        <v>0</v>
      </c>
      <c r="L1511" s="182" t="s">
        <v>144</v>
      </c>
      <c r="M1511" s="188"/>
      <c r="N1511" s="189" t="s">
        <v>1</v>
      </c>
      <c r="O1511" s="190" t="s">
        <v>42</v>
      </c>
      <c r="P1511" s="191">
        <f>I1511+J1511</f>
        <v>0</v>
      </c>
      <c r="Q1511" s="191">
        <f>ROUND(I1511*H1511,2)</f>
        <v>0</v>
      </c>
      <c r="R1511" s="191">
        <f>ROUND(J1511*H1511,2)</f>
        <v>0</v>
      </c>
      <c r="S1511" s="70"/>
      <c r="T1511" s="192">
        <f>S1511*H1511</f>
        <v>0</v>
      </c>
      <c r="U1511" s="192">
        <v>0</v>
      </c>
      <c r="V1511" s="192">
        <f>U1511*H1511</f>
        <v>0</v>
      </c>
      <c r="W1511" s="192">
        <v>0</v>
      </c>
      <c r="X1511" s="192">
        <f>W1511*H1511</f>
        <v>0</v>
      </c>
      <c r="Y1511" s="193" t="s">
        <v>1</v>
      </c>
      <c r="Z1511" s="33"/>
      <c r="AA1511" s="33"/>
      <c r="AB1511" s="33"/>
      <c r="AC1511" s="33"/>
      <c r="AD1511" s="33"/>
      <c r="AE1511" s="33"/>
      <c r="AR1511" s="194" t="s">
        <v>152</v>
      </c>
      <c r="AT1511" s="194" t="s">
        <v>140</v>
      </c>
      <c r="AU1511" s="194" t="s">
        <v>79</v>
      </c>
      <c r="AY1511" s="14" t="s">
        <v>146</v>
      </c>
      <c r="BE1511" s="114">
        <f>IF(O1511="základní",K1511,0)</f>
        <v>0</v>
      </c>
      <c r="BF1511" s="114">
        <f>IF(O1511="snížená",K1511,0)</f>
        <v>0</v>
      </c>
      <c r="BG1511" s="114">
        <f>IF(O1511="zákl. přenesená",K1511,0)</f>
        <v>0</v>
      </c>
      <c r="BH1511" s="114">
        <f>IF(O1511="sníž. přenesená",K1511,0)</f>
        <v>0</v>
      </c>
      <c r="BI1511" s="114">
        <f>IF(O1511="nulová",K1511,0)</f>
        <v>0</v>
      </c>
      <c r="BJ1511" s="14" t="s">
        <v>87</v>
      </c>
      <c r="BK1511" s="114">
        <f>ROUND(P1511*H1511,2)</f>
        <v>0</v>
      </c>
      <c r="BL1511" s="14" t="s">
        <v>152</v>
      </c>
      <c r="BM1511" s="194" t="s">
        <v>2904</v>
      </c>
    </row>
    <row r="1512" spans="1:65" s="2" customFormat="1" ht="11.25">
      <c r="A1512" s="33"/>
      <c r="B1512" s="34"/>
      <c r="C1512" s="35"/>
      <c r="D1512" s="195" t="s">
        <v>149</v>
      </c>
      <c r="E1512" s="35"/>
      <c r="F1512" s="196" t="s">
        <v>2903</v>
      </c>
      <c r="G1512" s="35"/>
      <c r="H1512" s="35"/>
      <c r="I1512" s="166"/>
      <c r="J1512" s="166"/>
      <c r="K1512" s="35"/>
      <c r="L1512" s="35"/>
      <c r="M1512" s="36"/>
      <c r="N1512" s="197"/>
      <c r="O1512" s="198"/>
      <c r="P1512" s="70"/>
      <c r="Q1512" s="70"/>
      <c r="R1512" s="70"/>
      <c r="S1512" s="70"/>
      <c r="T1512" s="70"/>
      <c r="U1512" s="70"/>
      <c r="V1512" s="70"/>
      <c r="W1512" s="70"/>
      <c r="X1512" s="70"/>
      <c r="Y1512" s="71"/>
      <c r="Z1512" s="33"/>
      <c r="AA1512" s="33"/>
      <c r="AB1512" s="33"/>
      <c r="AC1512" s="33"/>
      <c r="AD1512" s="33"/>
      <c r="AE1512" s="33"/>
      <c r="AT1512" s="14" t="s">
        <v>149</v>
      </c>
      <c r="AU1512" s="14" t="s">
        <v>79</v>
      </c>
    </row>
    <row r="1513" spans="1:65" s="2" customFormat="1" ht="24.2" customHeight="1">
      <c r="A1513" s="33"/>
      <c r="B1513" s="34"/>
      <c r="C1513" s="180" t="s">
        <v>2905</v>
      </c>
      <c r="D1513" s="180" t="s">
        <v>140</v>
      </c>
      <c r="E1513" s="181" t="s">
        <v>2906</v>
      </c>
      <c r="F1513" s="182" t="s">
        <v>2907</v>
      </c>
      <c r="G1513" s="183" t="s">
        <v>143</v>
      </c>
      <c r="H1513" s="184">
        <v>1</v>
      </c>
      <c r="I1513" s="185"/>
      <c r="J1513" s="186"/>
      <c r="K1513" s="187">
        <f>ROUND(P1513*H1513,2)</f>
        <v>0</v>
      </c>
      <c r="L1513" s="182" t="s">
        <v>144</v>
      </c>
      <c r="M1513" s="188"/>
      <c r="N1513" s="189" t="s">
        <v>1</v>
      </c>
      <c r="O1513" s="190" t="s">
        <v>42</v>
      </c>
      <c r="P1513" s="191">
        <f>I1513+J1513</f>
        <v>0</v>
      </c>
      <c r="Q1513" s="191">
        <f>ROUND(I1513*H1513,2)</f>
        <v>0</v>
      </c>
      <c r="R1513" s="191">
        <f>ROUND(J1513*H1513,2)</f>
        <v>0</v>
      </c>
      <c r="S1513" s="70"/>
      <c r="T1513" s="192">
        <f>S1513*H1513</f>
        <v>0</v>
      </c>
      <c r="U1513" s="192">
        <v>0</v>
      </c>
      <c r="V1513" s="192">
        <f>U1513*H1513</f>
        <v>0</v>
      </c>
      <c r="W1513" s="192">
        <v>0</v>
      </c>
      <c r="X1513" s="192">
        <f>W1513*H1513</f>
        <v>0</v>
      </c>
      <c r="Y1513" s="193" t="s">
        <v>1</v>
      </c>
      <c r="Z1513" s="33"/>
      <c r="AA1513" s="33"/>
      <c r="AB1513" s="33"/>
      <c r="AC1513" s="33"/>
      <c r="AD1513" s="33"/>
      <c r="AE1513" s="33"/>
      <c r="AR1513" s="194" t="s">
        <v>152</v>
      </c>
      <c r="AT1513" s="194" t="s">
        <v>140</v>
      </c>
      <c r="AU1513" s="194" t="s">
        <v>79</v>
      </c>
      <c r="AY1513" s="14" t="s">
        <v>146</v>
      </c>
      <c r="BE1513" s="114">
        <f>IF(O1513="základní",K1513,0)</f>
        <v>0</v>
      </c>
      <c r="BF1513" s="114">
        <f>IF(O1513="snížená",K1513,0)</f>
        <v>0</v>
      </c>
      <c r="BG1513" s="114">
        <f>IF(O1513="zákl. přenesená",K1513,0)</f>
        <v>0</v>
      </c>
      <c r="BH1513" s="114">
        <f>IF(O1513="sníž. přenesená",K1513,0)</f>
        <v>0</v>
      </c>
      <c r="BI1513" s="114">
        <f>IF(O1513="nulová",K1513,0)</f>
        <v>0</v>
      </c>
      <c r="BJ1513" s="14" t="s">
        <v>87</v>
      </c>
      <c r="BK1513" s="114">
        <f>ROUND(P1513*H1513,2)</f>
        <v>0</v>
      </c>
      <c r="BL1513" s="14" t="s">
        <v>152</v>
      </c>
      <c r="BM1513" s="194" t="s">
        <v>2908</v>
      </c>
    </row>
    <row r="1514" spans="1:65" s="2" customFormat="1" ht="11.25">
      <c r="A1514" s="33"/>
      <c r="B1514" s="34"/>
      <c r="C1514" s="35"/>
      <c r="D1514" s="195" t="s">
        <v>149</v>
      </c>
      <c r="E1514" s="35"/>
      <c r="F1514" s="196" t="s">
        <v>2907</v>
      </c>
      <c r="G1514" s="35"/>
      <c r="H1514" s="35"/>
      <c r="I1514" s="166"/>
      <c r="J1514" s="166"/>
      <c r="K1514" s="35"/>
      <c r="L1514" s="35"/>
      <c r="M1514" s="36"/>
      <c r="N1514" s="197"/>
      <c r="O1514" s="198"/>
      <c r="P1514" s="70"/>
      <c r="Q1514" s="70"/>
      <c r="R1514" s="70"/>
      <c r="S1514" s="70"/>
      <c r="T1514" s="70"/>
      <c r="U1514" s="70"/>
      <c r="V1514" s="70"/>
      <c r="W1514" s="70"/>
      <c r="X1514" s="70"/>
      <c r="Y1514" s="71"/>
      <c r="Z1514" s="33"/>
      <c r="AA1514" s="33"/>
      <c r="AB1514" s="33"/>
      <c r="AC1514" s="33"/>
      <c r="AD1514" s="33"/>
      <c r="AE1514" s="33"/>
      <c r="AT1514" s="14" t="s">
        <v>149</v>
      </c>
      <c r="AU1514" s="14" t="s">
        <v>79</v>
      </c>
    </row>
    <row r="1515" spans="1:65" s="2" customFormat="1" ht="24.2" customHeight="1">
      <c r="A1515" s="33"/>
      <c r="B1515" s="34"/>
      <c r="C1515" s="180" t="s">
        <v>2909</v>
      </c>
      <c r="D1515" s="180" t="s">
        <v>140</v>
      </c>
      <c r="E1515" s="181" t="s">
        <v>2910</v>
      </c>
      <c r="F1515" s="182" t="s">
        <v>2911</v>
      </c>
      <c r="G1515" s="183" t="s">
        <v>143</v>
      </c>
      <c r="H1515" s="184">
        <v>1</v>
      </c>
      <c r="I1515" s="185"/>
      <c r="J1515" s="186"/>
      <c r="K1515" s="187">
        <f>ROUND(P1515*H1515,2)</f>
        <v>0</v>
      </c>
      <c r="L1515" s="182" t="s">
        <v>144</v>
      </c>
      <c r="M1515" s="188"/>
      <c r="N1515" s="189" t="s">
        <v>1</v>
      </c>
      <c r="O1515" s="190" t="s">
        <v>42</v>
      </c>
      <c r="P1515" s="191">
        <f>I1515+J1515</f>
        <v>0</v>
      </c>
      <c r="Q1515" s="191">
        <f>ROUND(I1515*H1515,2)</f>
        <v>0</v>
      </c>
      <c r="R1515" s="191">
        <f>ROUND(J1515*H1515,2)</f>
        <v>0</v>
      </c>
      <c r="S1515" s="70"/>
      <c r="T1515" s="192">
        <f>S1515*H1515</f>
        <v>0</v>
      </c>
      <c r="U1515" s="192">
        <v>0</v>
      </c>
      <c r="V1515" s="192">
        <f>U1515*H1515</f>
        <v>0</v>
      </c>
      <c r="W1515" s="192">
        <v>0</v>
      </c>
      <c r="X1515" s="192">
        <f>W1515*H1515</f>
        <v>0</v>
      </c>
      <c r="Y1515" s="193" t="s">
        <v>1</v>
      </c>
      <c r="Z1515" s="33"/>
      <c r="AA1515" s="33"/>
      <c r="AB1515" s="33"/>
      <c r="AC1515" s="33"/>
      <c r="AD1515" s="33"/>
      <c r="AE1515" s="33"/>
      <c r="AR1515" s="194" t="s">
        <v>152</v>
      </c>
      <c r="AT1515" s="194" t="s">
        <v>140</v>
      </c>
      <c r="AU1515" s="194" t="s">
        <v>79</v>
      </c>
      <c r="AY1515" s="14" t="s">
        <v>146</v>
      </c>
      <c r="BE1515" s="114">
        <f>IF(O1515="základní",K1515,0)</f>
        <v>0</v>
      </c>
      <c r="BF1515" s="114">
        <f>IF(O1515="snížená",K1515,0)</f>
        <v>0</v>
      </c>
      <c r="BG1515" s="114">
        <f>IF(O1515="zákl. přenesená",K1515,0)</f>
        <v>0</v>
      </c>
      <c r="BH1515" s="114">
        <f>IF(O1515="sníž. přenesená",K1515,0)</f>
        <v>0</v>
      </c>
      <c r="BI1515" s="114">
        <f>IF(O1515="nulová",K1515,0)</f>
        <v>0</v>
      </c>
      <c r="BJ1515" s="14" t="s">
        <v>87</v>
      </c>
      <c r="BK1515" s="114">
        <f>ROUND(P1515*H1515,2)</f>
        <v>0</v>
      </c>
      <c r="BL1515" s="14" t="s">
        <v>152</v>
      </c>
      <c r="BM1515" s="194" t="s">
        <v>2912</v>
      </c>
    </row>
    <row r="1516" spans="1:65" s="2" customFormat="1" ht="11.25">
      <c r="A1516" s="33"/>
      <c r="B1516" s="34"/>
      <c r="C1516" s="35"/>
      <c r="D1516" s="195" t="s">
        <v>149</v>
      </c>
      <c r="E1516" s="35"/>
      <c r="F1516" s="196" t="s">
        <v>2911</v>
      </c>
      <c r="G1516" s="35"/>
      <c r="H1516" s="35"/>
      <c r="I1516" s="166"/>
      <c r="J1516" s="166"/>
      <c r="K1516" s="35"/>
      <c r="L1516" s="35"/>
      <c r="M1516" s="36"/>
      <c r="N1516" s="197"/>
      <c r="O1516" s="198"/>
      <c r="P1516" s="70"/>
      <c r="Q1516" s="70"/>
      <c r="R1516" s="70"/>
      <c r="S1516" s="70"/>
      <c r="T1516" s="70"/>
      <c r="U1516" s="70"/>
      <c r="V1516" s="70"/>
      <c r="W1516" s="70"/>
      <c r="X1516" s="70"/>
      <c r="Y1516" s="71"/>
      <c r="Z1516" s="33"/>
      <c r="AA1516" s="33"/>
      <c r="AB1516" s="33"/>
      <c r="AC1516" s="33"/>
      <c r="AD1516" s="33"/>
      <c r="AE1516" s="33"/>
      <c r="AT1516" s="14" t="s">
        <v>149</v>
      </c>
      <c r="AU1516" s="14" t="s">
        <v>79</v>
      </c>
    </row>
    <row r="1517" spans="1:65" s="2" customFormat="1" ht="24.2" customHeight="1">
      <c r="A1517" s="33"/>
      <c r="B1517" s="34"/>
      <c r="C1517" s="180" t="s">
        <v>2913</v>
      </c>
      <c r="D1517" s="180" t="s">
        <v>140</v>
      </c>
      <c r="E1517" s="181" t="s">
        <v>2914</v>
      </c>
      <c r="F1517" s="182" t="s">
        <v>2915</v>
      </c>
      <c r="G1517" s="183" t="s">
        <v>143</v>
      </c>
      <c r="H1517" s="184">
        <v>1</v>
      </c>
      <c r="I1517" s="185"/>
      <c r="J1517" s="186"/>
      <c r="K1517" s="187">
        <f>ROUND(P1517*H1517,2)</f>
        <v>0</v>
      </c>
      <c r="L1517" s="182" t="s">
        <v>144</v>
      </c>
      <c r="M1517" s="188"/>
      <c r="N1517" s="189" t="s">
        <v>1</v>
      </c>
      <c r="O1517" s="190" t="s">
        <v>42</v>
      </c>
      <c r="P1517" s="191">
        <f>I1517+J1517</f>
        <v>0</v>
      </c>
      <c r="Q1517" s="191">
        <f>ROUND(I1517*H1517,2)</f>
        <v>0</v>
      </c>
      <c r="R1517" s="191">
        <f>ROUND(J1517*H1517,2)</f>
        <v>0</v>
      </c>
      <c r="S1517" s="70"/>
      <c r="T1517" s="192">
        <f>S1517*H1517</f>
        <v>0</v>
      </c>
      <c r="U1517" s="192">
        <v>0</v>
      </c>
      <c r="V1517" s="192">
        <f>U1517*H1517</f>
        <v>0</v>
      </c>
      <c r="W1517" s="192">
        <v>0</v>
      </c>
      <c r="X1517" s="192">
        <f>W1517*H1517</f>
        <v>0</v>
      </c>
      <c r="Y1517" s="193" t="s">
        <v>1</v>
      </c>
      <c r="Z1517" s="33"/>
      <c r="AA1517" s="33"/>
      <c r="AB1517" s="33"/>
      <c r="AC1517" s="33"/>
      <c r="AD1517" s="33"/>
      <c r="AE1517" s="33"/>
      <c r="AR1517" s="194" t="s">
        <v>152</v>
      </c>
      <c r="AT1517" s="194" t="s">
        <v>140</v>
      </c>
      <c r="AU1517" s="194" t="s">
        <v>79</v>
      </c>
      <c r="AY1517" s="14" t="s">
        <v>146</v>
      </c>
      <c r="BE1517" s="114">
        <f>IF(O1517="základní",K1517,0)</f>
        <v>0</v>
      </c>
      <c r="BF1517" s="114">
        <f>IF(O1517="snížená",K1517,0)</f>
        <v>0</v>
      </c>
      <c r="BG1517" s="114">
        <f>IF(O1517="zákl. přenesená",K1517,0)</f>
        <v>0</v>
      </c>
      <c r="BH1517" s="114">
        <f>IF(O1517="sníž. přenesená",K1517,0)</f>
        <v>0</v>
      </c>
      <c r="BI1517" s="114">
        <f>IF(O1517="nulová",K1517,0)</f>
        <v>0</v>
      </c>
      <c r="BJ1517" s="14" t="s">
        <v>87</v>
      </c>
      <c r="BK1517" s="114">
        <f>ROUND(P1517*H1517,2)</f>
        <v>0</v>
      </c>
      <c r="BL1517" s="14" t="s">
        <v>152</v>
      </c>
      <c r="BM1517" s="194" t="s">
        <v>2916</v>
      </c>
    </row>
    <row r="1518" spans="1:65" s="2" customFormat="1" ht="11.25">
      <c r="A1518" s="33"/>
      <c r="B1518" s="34"/>
      <c r="C1518" s="35"/>
      <c r="D1518" s="195" t="s">
        <v>149</v>
      </c>
      <c r="E1518" s="35"/>
      <c r="F1518" s="196" t="s">
        <v>2915</v>
      </c>
      <c r="G1518" s="35"/>
      <c r="H1518" s="35"/>
      <c r="I1518" s="166"/>
      <c r="J1518" s="166"/>
      <c r="K1518" s="35"/>
      <c r="L1518" s="35"/>
      <c r="M1518" s="36"/>
      <c r="N1518" s="197"/>
      <c r="O1518" s="198"/>
      <c r="P1518" s="70"/>
      <c r="Q1518" s="70"/>
      <c r="R1518" s="70"/>
      <c r="S1518" s="70"/>
      <c r="T1518" s="70"/>
      <c r="U1518" s="70"/>
      <c r="V1518" s="70"/>
      <c r="W1518" s="70"/>
      <c r="X1518" s="70"/>
      <c r="Y1518" s="71"/>
      <c r="Z1518" s="33"/>
      <c r="AA1518" s="33"/>
      <c r="AB1518" s="33"/>
      <c r="AC1518" s="33"/>
      <c r="AD1518" s="33"/>
      <c r="AE1518" s="33"/>
      <c r="AT1518" s="14" t="s">
        <v>149</v>
      </c>
      <c r="AU1518" s="14" t="s">
        <v>79</v>
      </c>
    </row>
    <row r="1519" spans="1:65" s="2" customFormat="1" ht="24.2" customHeight="1">
      <c r="A1519" s="33"/>
      <c r="B1519" s="34"/>
      <c r="C1519" s="180" t="s">
        <v>2917</v>
      </c>
      <c r="D1519" s="180" t="s">
        <v>140</v>
      </c>
      <c r="E1519" s="181" t="s">
        <v>2918</v>
      </c>
      <c r="F1519" s="182" t="s">
        <v>2919</v>
      </c>
      <c r="G1519" s="183" t="s">
        <v>143</v>
      </c>
      <c r="H1519" s="184">
        <v>1</v>
      </c>
      <c r="I1519" s="185"/>
      <c r="J1519" s="186"/>
      <c r="K1519" s="187">
        <f>ROUND(P1519*H1519,2)</f>
        <v>0</v>
      </c>
      <c r="L1519" s="182" t="s">
        <v>144</v>
      </c>
      <c r="M1519" s="188"/>
      <c r="N1519" s="189" t="s">
        <v>1</v>
      </c>
      <c r="O1519" s="190" t="s">
        <v>42</v>
      </c>
      <c r="P1519" s="191">
        <f>I1519+J1519</f>
        <v>0</v>
      </c>
      <c r="Q1519" s="191">
        <f>ROUND(I1519*H1519,2)</f>
        <v>0</v>
      </c>
      <c r="R1519" s="191">
        <f>ROUND(J1519*H1519,2)</f>
        <v>0</v>
      </c>
      <c r="S1519" s="70"/>
      <c r="T1519" s="192">
        <f>S1519*H1519</f>
        <v>0</v>
      </c>
      <c r="U1519" s="192">
        <v>0</v>
      </c>
      <c r="V1519" s="192">
        <f>U1519*H1519</f>
        <v>0</v>
      </c>
      <c r="W1519" s="192">
        <v>0</v>
      </c>
      <c r="X1519" s="192">
        <f>W1519*H1519</f>
        <v>0</v>
      </c>
      <c r="Y1519" s="193" t="s">
        <v>1</v>
      </c>
      <c r="Z1519" s="33"/>
      <c r="AA1519" s="33"/>
      <c r="AB1519" s="33"/>
      <c r="AC1519" s="33"/>
      <c r="AD1519" s="33"/>
      <c r="AE1519" s="33"/>
      <c r="AR1519" s="194" t="s">
        <v>152</v>
      </c>
      <c r="AT1519" s="194" t="s">
        <v>140</v>
      </c>
      <c r="AU1519" s="194" t="s">
        <v>79</v>
      </c>
      <c r="AY1519" s="14" t="s">
        <v>146</v>
      </c>
      <c r="BE1519" s="114">
        <f>IF(O1519="základní",K1519,0)</f>
        <v>0</v>
      </c>
      <c r="BF1519" s="114">
        <f>IF(O1519="snížená",K1519,0)</f>
        <v>0</v>
      </c>
      <c r="BG1519" s="114">
        <f>IF(O1519="zákl. přenesená",K1519,0)</f>
        <v>0</v>
      </c>
      <c r="BH1519" s="114">
        <f>IF(O1519="sníž. přenesená",K1519,0)</f>
        <v>0</v>
      </c>
      <c r="BI1519" s="114">
        <f>IF(O1519="nulová",K1519,0)</f>
        <v>0</v>
      </c>
      <c r="BJ1519" s="14" t="s">
        <v>87</v>
      </c>
      <c r="BK1519" s="114">
        <f>ROUND(P1519*H1519,2)</f>
        <v>0</v>
      </c>
      <c r="BL1519" s="14" t="s">
        <v>152</v>
      </c>
      <c r="BM1519" s="194" t="s">
        <v>2920</v>
      </c>
    </row>
    <row r="1520" spans="1:65" s="2" customFormat="1" ht="11.25">
      <c r="A1520" s="33"/>
      <c r="B1520" s="34"/>
      <c r="C1520" s="35"/>
      <c r="D1520" s="195" t="s">
        <v>149</v>
      </c>
      <c r="E1520" s="35"/>
      <c r="F1520" s="196" t="s">
        <v>2919</v>
      </c>
      <c r="G1520" s="35"/>
      <c r="H1520" s="35"/>
      <c r="I1520" s="166"/>
      <c r="J1520" s="166"/>
      <c r="K1520" s="35"/>
      <c r="L1520" s="35"/>
      <c r="M1520" s="36"/>
      <c r="N1520" s="197"/>
      <c r="O1520" s="198"/>
      <c r="P1520" s="70"/>
      <c r="Q1520" s="70"/>
      <c r="R1520" s="70"/>
      <c r="S1520" s="70"/>
      <c r="T1520" s="70"/>
      <c r="U1520" s="70"/>
      <c r="V1520" s="70"/>
      <c r="W1520" s="70"/>
      <c r="X1520" s="70"/>
      <c r="Y1520" s="71"/>
      <c r="Z1520" s="33"/>
      <c r="AA1520" s="33"/>
      <c r="AB1520" s="33"/>
      <c r="AC1520" s="33"/>
      <c r="AD1520" s="33"/>
      <c r="AE1520" s="33"/>
      <c r="AT1520" s="14" t="s">
        <v>149</v>
      </c>
      <c r="AU1520" s="14" t="s">
        <v>79</v>
      </c>
    </row>
    <row r="1521" spans="1:65" s="2" customFormat="1" ht="24.2" customHeight="1">
      <c r="A1521" s="33"/>
      <c r="B1521" s="34"/>
      <c r="C1521" s="180" t="s">
        <v>2921</v>
      </c>
      <c r="D1521" s="180" t="s">
        <v>140</v>
      </c>
      <c r="E1521" s="181" t="s">
        <v>2922</v>
      </c>
      <c r="F1521" s="182" t="s">
        <v>2923</v>
      </c>
      <c r="G1521" s="183" t="s">
        <v>143</v>
      </c>
      <c r="H1521" s="184">
        <v>1</v>
      </c>
      <c r="I1521" s="185"/>
      <c r="J1521" s="186"/>
      <c r="K1521" s="187">
        <f>ROUND(P1521*H1521,2)</f>
        <v>0</v>
      </c>
      <c r="L1521" s="182" t="s">
        <v>144</v>
      </c>
      <c r="M1521" s="188"/>
      <c r="N1521" s="189" t="s">
        <v>1</v>
      </c>
      <c r="O1521" s="190" t="s">
        <v>42</v>
      </c>
      <c r="P1521" s="191">
        <f>I1521+J1521</f>
        <v>0</v>
      </c>
      <c r="Q1521" s="191">
        <f>ROUND(I1521*H1521,2)</f>
        <v>0</v>
      </c>
      <c r="R1521" s="191">
        <f>ROUND(J1521*H1521,2)</f>
        <v>0</v>
      </c>
      <c r="S1521" s="70"/>
      <c r="T1521" s="192">
        <f>S1521*H1521</f>
        <v>0</v>
      </c>
      <c r="U1521" s="192">
        <v>0</v>
      </c>
      <c r="V1521" s="192">
        <f>U1521*H1521</f>
        <v>0</v>
      </c>
      <c r="W1521" s="192">
        <v>0</v>
      </c>
      <c r="X1521" s="192">
        <f>W1521*H1521</f>
        <v>0</v>
      </c>
      <c r="Y1521" s="193" t="s">
        <v>1</v>
      </c>
      <c r="Z1521" s="33"/>
      <c r="AA1521" s="33"/>
      <c r="AB1521" s="33"/>
      <c r="AC1521" s="33"/>
      <c r="AD1521" s="33"/>
      <c r="AE1521" s="33"/>
      <c r="AR1521" s="194" t="s">
        <v>152</v>
      </c>
      <c r="AT1521" s="194" t="s">
        <v>140</v>
      </c>
      <c r="AU1521" s="194" t="s">
        <v>79</v>
      </c>
      <c r="AY1521" s="14" t="s">
        <v>146</v>
      </c>
      <c r="BE1521" s="114">
        <f>IF(O1521="základní",K1521,0)</f>
        <v>0</v>
      </c>
      <c r="BF1521" s="114">
        <f>IF(O1521="snížená",K1521,0)</f>
        <v>0</v>
      </c>
      <c r="BG1521" s="114">
        <f>IF(O1521="zákl. přenesená",K1521,0)</f>
        <v>0</v>
      </c>
      <c r="BH1521" s="114">
        <f>IF(O1521="sníž. přenesená",K1521,0)</f>
        <v>0</v>
      </c>
      <c r="BI1521" s="114">
        <f>IF(O1521="nulová",K1521,0)</f>
        <v>0</v>
      </c>
      <c r="BJ1521" s="14" t="s">
        <v>87</v>
      </c>
      <c r="BK1521" s="114">
        <f>ROUND(P1521*H1521,2)</f>
        <v>0</v>
      </c>
      <c r="BL1521" s="14" t="s">
        <v>152</v>
      </c>
      <c r="BM1521" s="194" t="s">
        <v>2924</v>
      </c>
    </row>
    <row r="1522" spans="1:65" s="2" customFormat="1" ht="11.25">
      <c r="A1522" s="33"/>
      <c r="B1522" s="34"/>
      <c r="C1522" s="35"/>
      <c r="D1522" s="195" t="s">
        <v>149</v>
      </c>
      <c r="E1522" s="35"/>
      <c r="F1522" s="196" t="s">
        <v>2923</v>
      </c>
      <c r="G1522" s="35"/>
      <c r="H1522" s="35"/>
      <c r="I1522" s="166"/>
      <c r="J1522" s="166"/>
      <c r="K1522" s="35"/>
      <c r="L1522" s="35"/>
      <c r="M1522" s="36"/>
      <c r="N1522" s="197"/>
      <c r="O1522" s="198"/>
      <c r="P1522" s="70"/>
      <c r="Q1522" s="70"/>
      <c r="R1522" s="70"/>
      <c r="S1522" s="70"/>
      <c r="T1522" s="70"/>
      <c r="U1522" s="70"/>
      <c r="V1522" s="70"/>
      <c r="W1522" s="70"/>
      <c r="X1522" s="70"/>
      <c r="Y1522" s="71"/>
      <c r="Z1522" s="33"/>
      <c r="AA1522" s="33"/>
      <c r="AB1522" s="33"/>
      <c r="AC1522" s="33"/>
      <c r="AD1522" s="33"/>
      <c r="AE1522" s="33"/>
      <c r="AT1522" s="14" t="s">
        <v>149</v>
      </c>
      <c r="AU1522" s="14" t="s">
        <v>79</v>
      </c>
    </row>
    <row r="1523" spans="1:65" s="2" customFormat="1" ht="24.2" customHeight="1">
      <c r="A1523" s="33"/>
      <c r="B1523" s="34"/>
      <c r="C1523" s="180" t="s">
        <v>2925</v>
      </c>
      <c r="D1523" s="180" t="s">
        <v>140</v>
      </c>
      <c r="E1523" s="181" t="s">
        <v>2926</v>
      </c>
      <c r="F1523" s="182" t="s">
        <v>2927</v>
      </c>
      <c r="G1523" s="183" t="s">
        <v>143</v>
      </c>
      <c r="H1523" s="184">
        <v>1</v>
      </c>
      <c r="I1523" s="185"/>
      <c r="J1523" s="186"/>
      <c r="K1523" s="187">
        <f>ROUND(P1523*H1523,2)</f>
        <v>0</v>
      </c>
      <c r="L1523" s="182" t="s">
        <v>144</v>
      </c>
      <c r="M1523" s="188"/>
      <c r="N1523" s="189" t="s">
        <v>1</v>
      </c>
      <c r="O1523" s="190" t="s">
        <v>42</v>
      </c>
      <c r="P1523" s="191">
        <f>I1523+J1523</f>
        <v>0</v>
      </c>
      <c r="Q1523" s="191">
        <f>ROUND(I1523*H1523,2)</f>
        <v>0</v>
      </c>
      <c r="R1523" s="191">
        <f>ROUND(J1523*H1523,2)</f>
        <v>0</v>
      </c>
      <c r="S1523" s="70"/>
      <c r="T1523" s="192">
        <f>S1523*H1523</f>
        <v>0</v>
      </c>
      <c r="U1523" s="192">
        <v>0</v>
      </c>
      <c r="V1523" s="192">
        <f>U1523*H1523</f>
        <v>0</v>
      </c>
      <c r="W1523" s="192">
        <v>0</v>
      </c>
      <c r="X1523" s="192">
        <f>W1523*H1523</f>
        <v>0</v>
      </c>
      <c r="Y1523" s="193" t="s">
        <v>1</v>
      </c>
      <c r="Z1523" s="33"/>
      <c r="AA1523" s="33"/>
      <c r="AB1523" s="33"/>
      <c r="AC1523" s="33"/>
      <c r="AD1523" s="33"/>
      <c r="AE1523" s="33"/>
      <c r="AR1523" s="194" t="s">
        <v>152</v>
      </c>
      <c r="AT1523" s="194" t="s">
        <v>140</v>
      </c>
      <c r="AU1523" s="194" t="s">
        <v>79</v>
      </c>
      <c r="AY1523" s="14" t="s">
        <v>146</v>
      </c>
      <c r="BE1523" s="114">
        <f>IF(O1523="základní",K1523,0)</f>
        <v>0</v>
      </c>
      <c r="BF1523" s="114">
        <f>IF(O1523="snížená",K1523,0)</f>
        <v>0</v>
      </c>
      <c r="BG1523" s="114">
        <f>IF(O1523="zákl. přenesená",K1523,0)</f>
        <v>0</v>
      </c>
      <c r="BH1523" s="114">
        <f>IF(O1523="sníž. přenesená",K1523,0)</f>
        <v>0</v>
      </c>
      <c r="BI1523" s="114">
        <f>IF(O1523="nulová",K1523,0)</f>
        <v>0</v>
      </c>
      <c r="BJ1523" s="14" t="s">
        <v>87</v>
      </c>
      <c r="BK1523" s="114">
        <f>ROUND(P1523*H1523,2)</f>
        <v>0</v>
      </c>
      <c r="BL1523" s="14" t="s">
        <v>152</v>
      </c>
      <c r="BM1523" s="194" t="s">
        <v>2928</v>
      </c>
    </row>
    <row r="1524" spans="1:65" s="2" customFormat="1" ht="11.25">
      <c r="A1524" s="33"/>
      <c r="B1524" s="34"/>
      <c r="C1524" s="35"/>
      <c r="D1524" s="195" t="s">
        <v>149</v>
      </c>
      <c r="E1524" s="35"/>
      <c r="F1524" s="196" t="s">
        <v>2927</v>
      </c>
      <c r="G1524" s="35"/>
      <c r="H1524" s="35"/>
      <c r="I1524" s="166"/>
      <c r="J1524" s="166"/>
      <c r="K1524" s="35"/>
      <c r="L1524" s="35"/>
      <c r="M1524" s="36"/>
      <c r="N1524" s="197"/>
      <c r="O1524" s="198"/>
      <c r="P1524" s="70"/>
      <c r="Q1524" s="70"/>
      <c r="R1524" s="70"/>
      <c r="S1524" s="70"/>
      <c r="T1524" s="70"/>
      <c r="U1524" s="70"/>
      <c r="V1524" s="70"/>
      <c r="W1524" s="70"/>
      <c r="X1524" s="70"/>
      <c r="Y1524" s="71"/>
      <c r="Z1524" s="33"/>
      <c r="AA1524" s="33"/>
      <c r="AB1524" s="33"/>
      <c r="AC1524" s="33"/>
      <c r="AD1524" s="33"/>
      <c r="AE1524" s="33"/>
      <c r="AT1524" s="14" t="s">
        <v>149</v>
      </c>
      <c r="AU1524" s="14" t="s">
        <v>79</v>
      </c>
    </row>
    <row r="1525" spans="1:65" s="2" customFormat="1" ht="24.2" customHeight="1">
      <c r="A1525" s="33"/>
      <c r="B1525" s="34"/>
      <c r="C1525" s="180" t="s">
        <v>2929</v>
      </c>
      <c r="D1525" s="180" t="s">
        <v>140</v>
      </c>
      <c r="E1525" s="181" t="s">
        <v>2930</v>
      </c>
      <c r="F1525" s="182" t="s">
        <v>2931</v>
      </c>
      <c r="G1525" s="183" t="s">
        <v>143</v>
      </c>
      <c r="H1525" s="184">
        <v>1</v>
      </c>
      <c r="I1525" s="185"/>
      <c r="J1525" s="186"/>
      <c r="K1525" s="187">
        <f>ROUND(P1525*H1525,2)</f>
        <v>0</v>
      </c>
      <c r="L1525" s="182" t="s">
        <v>144</v>
      </c>
      <c r="M1525" s="188"/>
      <c r="N1525" s="189" t="s">
        <v>1</v>
      </c>
      <c r="O1525" s="190" t="s">
        <v>42</v>
      </c>
      <c r="P1525" s="191">
        <f>I1525+J1525</f>
        <v>0</v>
      </c>
      <c r="Q1525" s="191">
        <f>ROUND(I1525*H1525,2)</f>
        <v>0</v>
      </c>
      <c r="R1525" s="191">
        <f>ROUND(J1525*H1525,2)</f>
        <v>0</v>
      </c>
      <c r="S1525" s="70"/>
      <c r="T1525" s="192">
        <f>S1525*H1525</f>
        <v>0</v>
      </c>
      <c r="U1525" s="192">
        <v>0</v>
      </c>
      <c r="V1525" s="192">
        <f>U1525*H1525</f>
        <v>0</v>
      </c>
      <c r="W1525" s="192">
        <v>0</v>
      </c>
      <c r="X1525" s="192">
        <f>W1525*H1525</f>
        <v>0</v>
      </c>
      <c r="Y1525" s="193" t="s">
        <v>1</v>
      </c>
      <c r="Z1525" s="33"/>
      <c r="AA1525" s="33"/>
      <c r="AB1525" s="33"/>
      <c r="AC1525" s="33"/>
      <c r="AD1525" s="33"/>
      <c r="AE1525" s="33"/>
      <c r="AR1525" s="194" t="s">
        <v>152</v>
      </c>
      <c r="AT1525" s="194" t="s">
        <v>140</v>
      </c>
      <c r="AU1525" s="194" t="s">
        <v>79</v>
      </c>
      <c r="AY1525" s="14" t="s">
        <v>146</v>
      </c>
      <c r="BE1525" s="114">
        <f>IF(O1525="základní",K1525,0)</f>
        <v>0</v>
      </c>
      <c r="BF1525" s="114">
        <f>IF(O1525="snížená",K1525,0)</f>
        <v>0</v>
      </c>
      <c r="BG1525" s="114">
        <f>IF(O1525="zákl. přenesená",K1525,0)</f>
        <v>0</v>
      </c>
      <c r="BH1525" s="114">
        <f>IF(O1525="sníž. přenesená",K1525,0)</f>
        <v>0</v>
      </c>
      <c r="BI1525" s="114">
        <f>IF(O1525="nulová",K1525,0)</f>
        <v>0</v>
      </c>
      <c r="BJ1525" s="14" t="s">
        <v>87</v>
      </c>
      <c r="BK1525" s="114">
        <f>ROUND(P1525*H1525,2)</f>
        <v>0</v>
      </c>
      <c r="BL1525" s="14" t="s">
        <v>152</v>
      </c>
      <c r="BM1525" s="194" t="s">
        <v>2932</v>
      </c>
    </row>
    <row r="1526" spans="1:65" s="2" customFormat="1" ht="11.25">
      <c r="A1526" s="33"/>
      <c r="B1526" s="34"/>
      <c r="C1526" s="35"/>
      <c r="D1526" s="195" t="s">
        <v>149</v>
      </c>
      <c r="E1526" s="35"/>
      <c r="F1526" s="196" t="s">
        <v>2931</v>
      </c>
      <c r="G1526" s="35"/>
      <c r="H1526" s="35"/>
      <c r="I1526" s="166"/>
      <c r="J1526" s="166"/>
      <c r="K1526" s="35"/>
      <c r="L1526" s="35"/>
      <c r="M1526" s="36"/>
      <c r="N1526" s="197"/>
      <c r="O1526" s="198"/>
      <c r="P1526" s="70"/>
      <c r="Q1526" s="70"/>
      <c r="R1526" s="70"/>
      <c r="S1526" s="70"/>
      <c r="T1526" s="70"/>
      <c r="U1526" s="70"/>
      <c r="V1526" s="70"/>
      <c r="W1526" s="70"/>
      <c r="X1526" s="70"/>
      <c r="Y1526" s="71"/>
      <c r="Z1526" s="33"/>
      <c r="AA1526" s="33"/>
      <c r="AB1526" s="33"/>
      <c r="AC1526" s="33"/>
      <c r="AD1526" s="33"/>
      <c r="AE1526" s="33"/>
      <c r="AT1526" s="14" t="s">
        <v>149</v>
      </c>
      <c r="AU1526" s="14" t="s">
        <v>79</v>
      </c>
    </row>
    <row r="1527" spans="1:65" s="2" customFormat="1" ht="24.2" customHeight="1">
      <c r="A1527" s="33"/>
      <c r="B1527" s="34"/>
      <c r="C1527" s="180" t="s">
        <v>2933</v>
      </c>
      <c r="D1527" s="180" t="s">
        <v>140</v>
      </c>
      <c r="E1527" s="181" t="s">
        <v>2934</v>
      </c>
      <c r="F1527" s="182" t="s">
        <v>2935</v>
      </c>
      <c r="G1527" s="183" t="s">
        <v>143</v>
      </c>
      <c r="H1527" s="184">
        <v>1</v>
      </c>
      <c r="I1527" s="185"/>
      <c r="J1527" s="186"/>
      <c r="K1527" s="187">
        <f>ROUND(P1527*H1527,2)</f>
        <v>0</v>
      </c>
      <c r="L1527" s="182" t="s">
        <v>144</v>
      </c>
      <c r="M1527" s="188"/>
      <c r="N1527" s="189" t="s">
        <v>1</v>
      </c>
      <c r="O1527" s="190" t="s">
        <v>42</v>
      </c>
      <c r="P1527" s="191">
        <f>I1527+J1527</f>
        <v>0</v>
      </c>
      <c r="Q1527" s="191">
        <f>ROUND(I1527*H1527,2)</f>
        <v>0</v>
      </c>
      <c r="R1527" s="191">
        <f>ROUND(J1527*H1527,2)</f>
        <v>0</v>
      </c>
      <c r="S1527" s="70"/>
      <c r="T1527" s="192">
        <f>S1527*H1527</f>
        <v>0</v>
      </c>
      <c r="U1527" s="192">
        <v>0</v>
      </c>
      <c r="V1527" s="192">
        <f>U1527*H1527</f>
        <v>0</v>
      </c>
      <c r="W1527" s="192">
        <v>0</v>
      </c>
      <c r="X1527" s="192">
        <f>W1527*H1527</f>
        <v>0</v>
      </c>
      <c r="Y1527" s="193" t="s">
        <v>1</v>
      </c>
      <c r="Z1527" s="33"/>
      <c r="AA1527" s="33"/>
      <c r="AB1527" s="33"/>
      <c r="AC1527" s="33"/>
      <c r="AD1527" s="33"/>
      <c r="AE1527" s="33"/>
      <c r="AR1527" s="194" t="s">
        <v>152</v>
      </c>
      <c r="AT1527" s="194" t="s">
        <v>140</v>
      </c>
      <c r="AU1527" s="194" t="s">
        <v>79</v>
      </c>
      <c r="AY1527" s="14" t="s">
        <v>146</v>
      </c>
      <c r="BE1527" s="114">
        <f>IF(O1527="základní",K1527,0)</f>
        <v>0</v>
      </c>
      <c r="BF1527" s="114">
        <f>IF(O1527="snížená",K1527,0)</f>
        <v>0</v>
      </c>
      <c r="BG1527" s="114">
        <f>IF(O1527="zákl. přenesená",K1527,0)</f>
        <v>0</v>
      </c>
      <c r="BH1527" s="114">
        <f>IF(O1527="sníž. přenesená",K1527,0)</f>
        <v>0</v>
      </c>
      <c r="BI1527" s="114">
        <f>IF(O1527="nulová",K1527,0)</f>
        <v>0</v>
      </c>
      <c r="BJ1527" s="14" t="s">
        <v>87</v>
      </c>
      <c r="BK1527" s="114">
        <f>ROUND(P1527*H1527,2)</f>
        <v>0</v>
      </c>
      <c r="BL1527" s="14" t="s">
        <v>152</v>
      </c>
      <c r="BM1527" s="194" t="s">
        <v>2936</v>
      </c>
    </row>
    <row r="1528" spans="1:65" s="2" customFormat="1" ht="11.25">
      <c r="A1528" s="33"/>
      <c r="B1528" s="34"/>
      <c r="C1528" s="35"/>
      <c r="D1528" s="195" t="s">
        <v>149</v>
      </c>
      <c r="E1528" s="35"/>
      <c r="F1528" s="196" t="s">
        <v>2935</v>
      </c>
      <c r="G1528" s="35"/>
      <c r="H1528" s="35"/>
      <c r="I1528" s="166"/>
      <c r="J1528" s="166"/>
      <c r="K1528" s="35"/>
      <c r="L1528" s="35"/>
      <c r="M1528" s="36"/>
      <c r="N1528" s="197"/>
      <c r="O1528" s="198"/>
      <c r="P1528" s="70"/>
      <c r="Q1528" s="70"/>
      <c r="R1528" s="70"/>
      <c r="S1528" s="70"/>
      <c r="T1528" s="70"/>
      <c r="U1528" s="70"/>
      <c r="V1528" s="70"/>
      <c r="W1528" s="70"/>
      <c r="X1528" s="70"/>
      <c r="Y1528" s="71"/>
      <c r="Z1528" s="33"/>
      <c r="AA1528" s="33"/>
      <c r="AB1528" s="33"/>
      <c r="AC1528" s="33"/>
      <c r="AD1528" s="33"/>
      <c r="AE1528" s="33"/>
      <c r="AT1528" s="14" t="s">
        <v>149</v>
      </c>
      <c r="AU1528" s="14" t="s">
        <v>79</v>
      </c>
    </row>
    <row r="1529" spans="1:65" s="2" customFormat="1" ht="24.2" customHeight="1">
      <c r="A1529" s="33"/>
      <c r="B1529" s="34"/>
      <c r="C1529" s="180" t="s">
        <v>2937</v>
      </c>
      <c r="D1529" s="180" t="s">
        <v>140</v>
      </c>
      <c r="E1529" s="181" t="s">
        <v>2938</v>
      </c>
      <c r="F1529" s="182" t="s">
        <v>2939</v>
      </c>
      <c r="G1529" s="183" t="s">
        <v>143</v>
      </c>
      <c r="H1529" s="184">
        <v>1</v>
      </c>
      <c r="I1529" s="185"/>
      <c r="J1529" s="186"/>
      <c r="K1529" s="187">
        <f>ROUND(P1529*H1529,2)</f>
        <v>0</v>
      </c>
      <c r="L1529" s="182" t="s">
        <v>144</v>
      </c>
      <c r="M1529" s="188"/>
      <c r="N1529" s="189" t="s">
        <v>1</v>
      </c>
      <c r="O1529" s="190" t="s">
        <v>42</v>
      </c>
      <c r="P1529" s="191">
        <f>I1529+J1529</f>
        <v>0</v>
      </c>
      <c r="Q1529" s="191">
        <f>ROUND(I1529*H1529,2)</f>
        <v>0</v>
      </c>
      <c r="R1529" s="191">
        <f>ROUND(J1529*H1529,2)</f>
        <v>0</v>
      </c>
      <c r="S1529" s="70"/>
      <c r="T1529" s="192">
        <f>S1529*H1529</f>
        <v>0</v>
      </c>
      <c r="U1529" s="192">
        <v>0</v>
      </c>
      <c r="V1529" s="192">
        <f>U1529*H1529</f>
        <v>0</v>
      </c>
      <c r="W1529" s="192">
        <v>0</v>
      </c>
      <c r="X1529" s="192">
        <f>W1529*H1529</f>
        <v>0</v>
      </c>
      <c r="Y1529" s="193" t="s">
        <v>1</v>
      </c>
      <c r="Z1529" s="33"/>
      <c r="AA1529" s="33"/>
      <c r="AB1529" s="33"/>
      <c r="AC1529" s="33"/>
      <c r="AD1529" s="33"/>
      <c r="AE1529" s="33"/>
      <c r="AR1529" s="194" t="s">
        <v>152</v>
      </c>
      <c r="AT1529" s="194" t="s">
        <v>140</v>
      </c>
      <c r="AU1529" s="194" t="s">
        <v>79</v>
      </c>
      <c r="AY1529" s="14" t="s">
        <v>146</v>
      </c>
      <c r="BE1529" s="114">
        <f>IF(O1529="základní",K1529,0)</f>
        <v>0</v>
      </c>
      <c r="BF1529" s="114">
        <f>IF(O1529="snížená",K1529,0)</f>
        <v>0</v>
      </c>
      <c r="BG1529" s="114">
        <f>IF(O1529="zákl. přenesená",K1529,0)</f>
        <v>0</v>
      </c>
      <c r="BH1529" s="114">
        <f>IF(O1529="sníž. přenesená",K1529,0)</f>
        <v>0</v>
      </c>
      <c r="BI1529" s="114">
        <f>IF(O1529="nulová",K1529,0)</f>
        <v>0</v>
      </c>
      <c r="BJ1529" s="14" t="s">
        <v>87</v>
      </c>
      <c r="BK1529" s="114">
        <f>ROUND(P1529*H1529,2)</f>
        <v>0</v>
      </c>
      <c r="BL1529" s="14" t="s">
        <v>152</v>
      </c>
      <c r="BM1529" s="194" t="s">
        <v>2940</v>
      </c>
    </row>
    <row r="1530" spans="1:65" s="2" customFormat="1" ht="11.25">
      <c r="A1530" s="33"/>
      <c r="B1530" s="34"/>
      <c r="C1530" s="35"/>
      <c r="D1530" s="195" t="s">
        <v>149</v>
      </c>
      <c r="E1530" s="35"/>
      <c r="F1530" s="196" t="s">
        <v>2939</v>
      </c>
      <c r="G1530" s="35"/>
      <c r="H1530" s="35"/>
      <c r="I1530" s="166"/>
      <c r="J1530" s="166"/>
      <c r="K1530" s="35"/>
      <c r="L1530" s="35"/>
      <c r="M1530" s="36"/>
      <c r="N1530" s="197"/>
      <c r="O1530" s="198"/>
      <c r="P1530" s="70"/>
      <c r="Q1530" s="70"/>
      <c r="R1530" s="70"/>
      <c r="S1530" s="70"/>
      <c r="T1530" s="70"/>
      <c r="U1530" s="70"/>
      <c r="V1530" s="70"/>
      <c r="W1530" s="70"/>
      <c r="X1530" s="70"/>
      <c r="Y1530" s="71"/>
      <c r="Z1530" s="33"/>
      <c r="AA1530" s="33"/>
      <c r="AB1530" s="33"/>
      <c r="AC1530" s="33"/>
      <c r="AD1530" s="33"/>
      <c r="AE1530" s="33"/>
      <c r="AT1530" s="14" t="s">
        <v>149</v>
      </c>
      <c r="AU1530" s="14" t="s">
        <v>79</v>
      </c>
    </row>
    <row r="1531" spans="1:65" s="2" customFormat="1" ht="24.2" customHeight="1">
      <c r="A1531" s="33"/>
      <c r="B1531" s="34"/>
      <c r="C1531" s="180" t="s">
        <v>2941</v>
      </c>
      <c r="D1531" s="180" t="s">
        <v>140</v>
      </c>
      <c r="E1531" s="181" t="s">
        <v>2942</v>
      </c>
      <c r="F1531" s="182" t="s">
        <v>2943</v>
      </c>
      <c r="G1531" s="183" t="s">
        <v>143</v>
      </c>
      <c r="H1531" s="184">
        <v>1</v>
      </c>
      <c r="I1531" s="185"/>
      <c r="J1531" s="186"/>
      <c r="K1531" s="187">
        <f>ROUND(P1531*H1531,2)</f>
        <v>0</v>
      </c>
      <c r="L1531" s="182" t="s">
        <v>144</v>
      </c>
      <c r="M1531" s="188"/>
      <c r="N1531" s="189" t="s">
        <v>1</v>
      </c>
      <c r="O1531" s="190" t="s">
        <v>42</v>
      </c>
      <c r="P1531" s="191">
        <f>I1531+J1531</f>
        <v>0</v>
      </c>
      <c r="Q1531" s="191">
        <f>ROUND(I1531*H1531,2)</f>
        <v>0</v>
      </c>
      <c r="R1531" s="191">
        <f>ROUND(J1531*H1531,2)</f>
        <v>0</v>
      </c>
      <c r="S1531" s="70"/>
      <c r="T1531" s="192">
        <f>S1531*H1531</f>
        <v>0</v>
      </c>
      <c r="U1531" s="192">
        <v>0</v>
      </c>
      <c r="V1531" s="192">
        <f>U1531*H1531</f>
        <v>0</v>
      </c>
      <c r="W1531" s="192">
        <v>0</v>
      </c>
      <c r="X1531" s="192">
        <f>W1531*H1531</f>
        <v>0</v>
      </c>
      <c r="Y1531" s="193" t="s">
        <v>1</v>
      </c>
      <c r="Z1531" s="33"/>
      <c r="AA1531" s="33"/>
      <c r="AB1531" s="33"/>
      <c r="AC1531" s="33"/>
      <c r="AD1531" s="33"/>
      <c r="AE1531" s="33"/>
      <c r="AR1531" s="194" t="s">
        <v>152</v>
      </c>
      <c r="AT1531" s="194" t="s">
        <v>140</v>
      </c>
      <c r="AU1531" s="194" t="s">
        <v>79</v>
      </c>
      <c r="AY1531" s="14" t="s">
        <v>146</v>
      </c>
      <c r="BE1531" s="114">
        <f>IF(O1531="základní",K1531,0)</f>
        <v>0</v>
      </c>
      <c r="BF1531" s="114">
        <f>IF(O1531="snížená",K1531,0)</f>
        <v>0</v>
      </c>
      <c r="BG1531" s="114">
        <f>IF(O1531="zákl. přenesená",K1531,0)</f>
        <v>0</v>
      </c>
      <c r="BH1531" s="114">
        <f>IF(O1531="sníž. přenesená",K1531,0)</f>
        <v>0</v>
      </c>
      <c r="BI1531" s="114">
        <f>IF(O1531="nulová",K1531,0)</f>
        <v>0</v>
      </c>
      <c r="BJ1531" s="14" t="s">
        <v>87</v>
      </c>
      <c r="BK1531" s="114">
        <f>ROUND(P1531*H1531,2)</f>
        <v>0</v>
      </c>
      <c r="BL1531" s="14" t="s">
        <v>152</v>
      </c>
      <c r="BM1531" s="194" t="s">
        <v>2944</v>
      </c>
    </row>
    <row r="1532" spans="1:65" s="2" customFormat="1" ht="11.25">
      <c r="A1532" s="33"/>
      <c r="B1532" s="34"/>
      <c r="C1532" s="35"/>
      <c r="D1532" s="195" t="s">
        <v>149</v>
      </c>
      <c r="E1532" s="35"/>
      <c r="F1532" s="196" t="s">
        <v>2943</v>
      </c>
      <c r="G1532" s="35"/>
      <c r="H1532" s="35"/>
      <c r="I1532" s="166"/>
      <c r="J1532" s="166"/>
      <c r="K1532" s="35"/>
      <c r="L1532" s="35"/>
      <c r="M1532" s="36"/>
      <c r="N1532" s="197"/>
      <c r="O1532" s="198"/>
      <c r="P1532" s="70"/>
      <c r="Q1532" s="70"/>
      <c r="R1532" s="70"/>
      <c r="S1532" s="70"/>
      <c r="T1532" s="70"/>
      <c r="U1532" s="70"/>
      <c r="V1532" s="70"/>
      <c r="W1532" s="70"/>
      <c r="X1532" s="70"/>
      <c r="Y1532" s="71"/>
      <c r="Z1532" s="33"/>
      <c r="AA1532" s="33"/>
      <c r="AB1532" s="33"/>
      <c r="AC1532" s="33"/>
      <c r="AD1532" s="33"/>
      <c r="AE1532" s="33"/>
      <c r="AT1532" s="14" t="s">
        <v>149</v>
      </c>
      <c r="AU1532" s="14" t="s">
        <v>79</v>
      </c>
    </row>
    <row r="1533" spans="1:65" s="2" customFormat="1" ht="24.2" customHeight="1">
      <c r="A1533" s="33"/>
      <c r="B1533" s="34"/>
      <c r="C1533" s="180" t="s">
        <v>2945</v>
      </c>
      <c r="D1533" s="180" t="s">
        <v>140</v>
      </c>
      <c r="E1533" s="181" t="s">
        <v>2946</v>
      </c>
      <c r="F1533" s="182" t="s">
        <v>2947</v>
      </c>
      <c r="G1533" s="183" t="s">
        <v>143</v>
      </c>
      <c r="H1533" s="184">
        <v>1</v>
      </c>
      <c r="I1533" s="185"/>
      <c r="J1533" s="186"/>
      <c r="K1533" s="187">
        <f>ROUND(P1533*H1533,2)</f>
        <v>0</v>
      </c>
      <c r="L1533" s="182" t="s">
        <v>144</v>
      </c>
      <c r="M1533" s="188"/>
      <c r="N1533" s="189" t="s">
        <v>1</v>
      </c>
      <c r="O1533" s="190" t="s">
        <v>42</v>
      </c>
      <c r="P1533" s="191">
        <f>I1533+J1533</f>
        <v>0</v>
      </c>
      <c r="Q1533" s="191">
        <f>ROUND(I1533*H1533,2)</f>
        <v>0</v>
      </c>
      <c r="R1533" s="191">
        <f>ROUND(J1533*H1533,2)</f>
        <v>0</v>
      </c>
      <c r="S1533" s="70"/>
      <c r="T1533" s="192">
        <f>S1533*H1533</f>
        <v>0</v>
      </c>
      <c r="U1533" s="192">
        <v>0</v>
      </c>
      <c r="V1533" s="192">
        <f>U1533*H1533</f>
        <v>0</v>
      </c>
      <c r="W1533" s="192">
        <v>0</v>
      </c>
      <c r="X1533" s="192">
        <f>W1533*H1533</f>
        <v>0</v>
      </c>
      <c r="Y1533" s="193" t="s">
        <v>1</v>
      </c>
      <c r="Z1533" s="33"/>
      <c r="AA1533" s="33"/>
      <c r="AB1533" s="33"/>
      <c r="AC1533" s="33"/>
      <c r="AD1533" s="33"/>
      <c r="AE1533" s="33"/>
      <c r="AR1533" s="194" t="s">
        <v>152</v>
      </c>
      <c r="AT1533" s="194" t="s">
        <v>140</v>
      </c>
      <c r="AU1533" s="194" t="s">
        <v>79</v>
      </c>
      <c r="AY1533" s="14" t="s">
        <v>146</v>
      </c>
      <c r="BE1533" s="114">
        <f>IF(O1533="základní",K1533,0)</f>
        <v>0</v>
      </c>
      <c r="BF1533" s="114">
        <f>IF(O1533="snížená",K1533,0)</f>
        <v>0</v>
      </c>
      <c r="BG1533" s="114">
        <f>IF(O1533="zákl. přenesená",K1533,0)</f>
        <v>0</v>
      </c>
      <c r="BH1533" s="114">
        <f>IF(O1533="sníž. přenesená",K1533,0)</f>
        <v>0</v>
      </c>
      <c r="BI1533" s="114">
        <f>IF(O1533="nulová",K1533,0)</f>
        <v>0</v>
      </c>
      <c r="BJ1533" s="14" t="s">
        <v>87</v>
      </c>
      <c r="BK1533" s="114">
        <f>ROUND(P1533*H1533,2)</f>
        <v>0</v>
      </c>
      <c r="BL1533" s="14" t="s">
        <v>152</v>
      </c>
      <c r="BM1533" s="194" t="s">
        <v>2948</v>
      </c>
    </row>
    <row r="1534" spans="1:65" s="2" customFormat="1" ht="11.25">
      <c r="A1534" s="33"/>
      <c r="B1534" s="34"/>
      <c r="C1534" s="35"/>
      <c r="D1534" s="195" t="s">
        <v>149</v>
      </c>
      <c r="E1534" s="35"/>
      <c r="F1534" s="196" t="s">
        <v>2947</v>
      </c>
      <c r="G1534" s="35"/>
      <c r="H1534" s="35"/>
      <c r="I1534" s="166"/>
      <c r="J1534" s="166"/>
      <c r="K1534" s="35"/>
      <c r="L1534" s="35"/>
      <c r="M1534" s="36"/>
      <c r="N1534" s="197"/>
      <c r="O1534" s="198"/>
      <c r="P1534" s="70"/>
      <c r="Q1534" s="70"/>
      <c r="R1534" s="70"/>
      <c r="S1534" s="70"/>
      <c r="T1534" s="70"/>
      <c r="U1534" s="70"/>
      <c r="V1534" s="70"/>
      <c r="W1534" s="70"/>
      <c r="X1534" s="70"/>
      <c r="Y1534" s="71"/>
      <c r="Z1534" s="33"/>
      <c r="AA1534" s="33"/>
      <c r="AB1534" s="33"/>
      <c r="AC1534" s="33"/>
      <c r="AD1534" s="33"/>
      <c r="AE1534" s="33"/>
      <c r="AT1534" s="14" t="s">
        <v>149</v>
      </c>
      <c r="AU1534" s="14" t="s">
        <v>79</v>
      </c>
    </row>
    <row r="1535" spans="1:65" s="2" customFormat="1" ht="24.2" customHeight="1">
      <c r="A1535" s="33"/>
      <c r="B1535" s="34"/>
      <c r="C1535" s="180" t="s">
        <v>2949</v>
      </c>
      <c r="D1535" s="180" t="s">
        <v>140</v>
      </c>
      <c r="E1535" s="181" t="s">
        <v>2950</v>
      </c>
      <c r="F1535" s="182" t="s">
        <v>2951</v>
      </c>
      <c r="G1535" s="183" t="s">
        <v>143</v>
      </c>
      <c r="H1535" s="184">
        <v>1</v>
      </c>
      <c r="I1535" s="185"/>
      <c r="J1535" s="186"/>
      <c r="K1535" s="187">
        <f>ROUND(P1535*H1535,2)</f>
        <v>0</v>
      </c>
      <c r="L1535" s="182" t="s">
        <v>144</v>
      </c>
      <c r="M1535" s="188"/>
      <c r="N1535" s="189" t="s">
        <v>1</v>
      </c>
      <c r="O1535" s="190" t="s">
        <v>42</v>
      </c>
      <c r="P1535" s="191">
        <f>I1535+J1535</f>
        <v>0</v>
      </c>
      <c r="Q1535" s="191">
        <f>ROUND(I1535*H1535,2)</f>
        <v>0</v>
      </c>
      <c r="R1535" s="191">
        <f>ROUND(J1535*H1535,2)</f>
        <v>0</v>
      </c>
      <c r="S1535" s="70"/>
      <c r="T1535" s="192">
        <f>S1535*H1535</f>
        <v>0</v>
      </c>
      <c r="U1535" s="192">
        <v>0</v>
      </c>
      <c r="V1535" s="192">
        <f>U1535*H1535</f>
        <v>0</v>
      </c>
      <c r="W1535" s="192">
        <v>0</v>
      </c>
      <c r="X1535" s="192">
        <f>W1535*H1535</f>
        <v>0</v>
      </c>
      <c r="Y1535" s="193" t="s">
        <v>1</v>
      </c>
      <c r="Z1535" s="33"/>
      <c r="AA1535" s="33"/>
      <c r="AB1535" s="33"/>
      <c r="AC1535" s="33"/>
      <c r="AD1535" s="33"/>
      <c r="AE1535" s="33"/>
      <c r="AR1535" s="194" t="s">
        <v>152</v>
      </c>
      <c r="AT1535" s="194" t="s">
        <v>140</v>
      </c>
      <c r="AU1535" s="194" t="s">
        <v>79</v>
      </c>
      <c r="AY1535" s="14" t="s">
        <v>146</v>
      </c>
      <c r="BE1535" s="114">
        <f>IF(O1535="základní",K1535,0)</f>
        <v>0</v>
      </c>
      <c r="BF1535" s="114">
        <f>IF(O1535="snížená",K1535,0)</f>
        <v>0</v>
      </c>
      <c r="BG1535" s="114">
        <f>IF(O1535="zákl. přenesená",K1535,0)</f>
        <v>0</v>
      </c>
      <c r="BH1535" s="114">
        <f>IF(O1535="sníž. přenesená",K1535,0)</f>
        <v>0</v>
      </c>
      <c r="BI1535" s="114">
        <f>IF(O1535="nulová",K1535,0)</f>
        <v>0</v>
      </c>
      <c r="BJ1535" s="14" t="s">
        <v>87</v>
      </c>
      <c r="BK1535" s="114">
        <f>ROUND(P1535*H1535,2)</f>
        <v>0</v>
      </c>
      <c r="BL1535" s="14" t="s">
        <v>152</v>
      </c>
      <c r="BM1535" s="194" t="s">
        <v>2952</v>
      </c>
    </row>
    <row r="1536" spans="1:65" s="2" customFormat="1" ht="11.25">
      <c r="A1536" s="33"/>
      <c r="B1536" s="34"/>
      <c r="C1536" s="35"/>
      <c r="D1536" s="195" t="s">
        <v>149</v>
      </c>
      <c r="E1536" s="35"/>
      <c r="F1536" s="196" t="s">
        <v>2951</v>
      </c>
      <c r="G1536" s="35"/>
      <c r="H1536" s="35"/>
      <c r="I1536" s="166"/>
      <c r="J1536" s="166"/>
      <c r="K1536" s="35"/>
      <c r="L1536" s="35"/>
      <c r="M1536" s="36"/>
      <c r="N1536" s="197"/>
      <c r="O1536" s="198"/>
      <c r="P1536" s="70"/>
      <c r="Q1536" s="70"/>
      <c r="R1536" s="70"/>
      <c r="S1536" s="70"/>
      <c r="T1536" s="70"/>
      <c r="U1536" s="70"/>
      <c r="V1536" s="70"/>
      <c r="W1536" s="70"/>
      <c r="X1536" s="70"/>
      <c r="Y1536" s="71"/>
      <c r="Z1536" s="33"/>
      <c r="AA1536" s="33"/>
      <c r="AB1536" s="33"/>
      <c r="AC1536" s="33"/>
      <c r="AD1536" s="33"/>
      <c r="AE1536" s="33"/>
      <c r="AT1536" s="14" t="s">
        <v>149</v>
      </c>
      <c r="AU1536" s="14" t="s">
        <v>79</v>
      </c>
    </row>
    <row r="1537" spans="1:65" s="2" customFormat="1" ht="24.2" customHeight="1">
      <c r="A1537" s="33"/>
      <c r="B1537" s="34"/>
      <c r="C1537" s="180" t="s">
        <v>2953</v>
      </c>
      <c r="D1537" s="180" t="s">
        <v>140</v>
      </c>
      <c r="E1537" s="181" t="s">
        <v>2954</v>
      </c>
      <c r="F1537" s="182" t="s">
        <v>2955</v>
      </c>
      <c r="G1537" s="183" t="s">
        <v>143</v>
      </c>
      <c r="H1537" s="184">
        <v>1</v>
      </c>
      <c r="I1537" s="185"/>
      <c r="J1537" s="186"/>
      <c r="K1537" s="187">
        <f>ROUND(P1537*H1537,2)</f>
        <v>0</v>
      </c>
      <c r="L1537" s="182" t="s">
        <v>144</v>
      </c>
      <c r="M1537" s="188"/>
      <c r="N1537" s="189" t="s">
        <v>1</v>
      </c>
      <c r="O1537" s="190" t="s">
        <v>42</v>
      </c>
      <c r="P1537" s="191">
        <f>I1537+J1537</f>
        <v>0</v>
      </c>
      <c r="Q1537" s="191">
        <f>ROUND(I1537*H1537,2)</f>
        <v>0</v>
      </c>
      <c r="R1537" s="191">
        <f>ROUND(J1537*H1537,2)</f>
        <v>0</v>
      </c>
      <c r="S1537" s="70"/>
      <c r="T1537" s="192">
        <f>S1537*H1537</f>
        <v>0</v>
      </c>
      <c r="U1537" s="192">
        <v>0</v>
      </c>
      <c r="V1537" s="192">
        <f>U1537*H1537</f>
        <v>0</v>
      </c>
      <c r="W1537" s="192">
        <v>0</v>
      </c>
      <c r="X1537" s="192">
        <f>W1537*H1537</f>
        <v>0</v>
      </c>
      <c r="Y1537" s="193" t="s">
        <v>1</v>
      </c>
      <c r="Z1537" s="33"/>
      <c r="AA1537" s="33"/>
      <c r="AB1537" s="33"/>
      <c r="AC1537" s="33"/>
      <c r="AD1537" s="33"/>
      <c r="AE1537" s="33"/>
      <c r="AR1537" s="194" t="s">
        <v>152</v>
      </c>
      <c r="AT1537" s="194" t="s">
        <v>140</v>
      </c>
      <c r="AU1537" s="194" t="s">
        <v>79</v>
      </c>
      <c r="AY1537" s="14" t="s">
        <v>146</v>
      </c>
      <c r="BE1537" s="114">
        <f>IF(O1537="základní",K1537,0)</f>
        <v>0</v>
      </c>
      <c r="BF1537" s="114">
        <f>IF(O1537="snížená",K1537,0)</f>
        <v>0</v>
      </c>
      <c r="BG1537" s="114">
        <f>IF(O1537="zákl. přenesená",K1537,0)</f>
        <v>0</v>
      </c>
      <c r="BH1537" s="114">
        <f>IF(O1537="sníž. přenesená",K1537,0)</f>
        <v>0</v>
      </c>
      <c r="BI1537" s="114">
        <f>IF(O1537="nulová",K1537,0)</f>
        <v>0</v>
      </c>
      <c r="BJ1537" s="14" t="s">
        <v>87</v>
      </c>
      <c r="BK1537" s="114">
        <f>ROUND(P1537*H1537,2)</f>
        <v>0</v>
      </c>
      <c r="BL1537" s="14" t="s">
        <v>152</v>
      </c>
      <c r="BM1537" s="194" t="s">
        <v>2956</v>
      </c>
    </row>
    <row r="1538" spans="1:65" s="2" customFormat="1" ht="11.25">
      <c r="A1538" s="33"/>
      <c r="B1538" s="34"/>
      <c r="C1538" s="35"/>
      <c r="D1538" s="195" t="s">
        <v>149</v>
      </c>
      <c r="E1538" s="35"/>
      <c r="F1538" s="196" t="s">
        <v>2955</v>
      </c>
      <c r="G1538" s="35"/>
      <c r="H1538" s="35"/>
      <c r="I1538" s="166"/>
      <c r="J1538" s="166"/>
      <c r="K1538" s="35"/>
      <c r="L1538" s="35"/>
      <c r="M1538" s="36"/>
      <c r="N1538" s="197"/>
      <c r="O1538" s="198"/>
      <c r="P1538" s="70"/>
      <c r="Q1538" s="70"/>
      <c r="R1538" s="70"/>
      <c r="S1538" s="70"/>
      <c r="T1538" s="70"/>
      <c r="U1538" s="70"/>
      <c r="V1538" s="70"/>
      <c r="W1538" s="70"/>
      <c r="X1538" s="70"/>
      <c r="Y1538" s="71"/>
      <c r="Z1538" s="33"/>
      <c r="AA1538" s="33"/>
      <c r="AB1538" s="33"/>
      <c r="AC1538" s="33"/>
      <c r="AD1538" s="33"/>
      <c r="AE1538" s="33"/>
      <c r="AT1538" s="14" t="s">
        <v>149</v>
      </c>
      <c r="AU1538" s="14" t="s">
        <v>79</v>
      </c>
    </row>
    <row r="1539" spans="1:65" s="2" customFormat="1" ht="24.2" customHeight="1">
      <c r="A1539" s="33"/>
      <c r="B1539" s="34"/>
      <c r="C1539" s="180" t="s">
        <v>2957</v>
      </c>
      <c r="D1539" s="180" t="s">
        <v>140</v>
      </c>
      <c r="E1539" s="181" t="s">
        <v>2958</v>
      </c>
      <c r="F1539" s="182" t="s">
        <v>2959</v>
      </c>
      <c r="G1539" s="183" t="s">
        <v>143</v>
      </c>
      <c r="H1539" s="184">
        <v>1</v>
      </c>
      <c r="I1539" s="185"/>
      <c r="J1539" s="186"/>
      <c r="K1539" s="187">
        <f>ROUND(P1539*H1539,2)</f>
        <v>0</v>
      </c>
      <c r="L1539" s="182" t="s">
        <v>144</v>
      </c>
      <c r="M1539" s="188"/>
      <c r="N1539" s="189" t="s">
        <v>1</v>
      </c>
      <c r="O1539" s="190" t="s">
        <v>42</v>
      </c>
      <c r="P1539" s="191">
        <f>I1539+J1539</f>
        <v>0</v>
      </c>
      <c r="Q1539" s="191">
        <f>ROUND(I1539*H1539,2)</f>
        <v>0</v>
      </c>
      <c r="R1539" s="191">
        <f>ROUND(J1539*H1539,2)</f>
        <v>0</v>
      </c>
      <c r="S1539" s="70"/>
      <c r="T1539" s="192">
        <f>S1539*H1539</f>
        <v>0</v>
      </c>
      <c r="U1539" s="192">
        <v>0</v>
      </c>
      <c r="V1539" s="192">
        <f>U1539*H1539</f>
        <v>0</v>
      </c>
      <c r="W1539" s="192">
        <v>0</v>
      </c>
      <c r="X1539" s="192">
        <f>W1539*H1539</f>
        <v>0</v>
      </c>
      <c r="Y1539" s="193" t="s">
        <v>1</v>
      </c>
      <c r="Z1539" s="33"/>
      <c r="AA1539" s="33"/>
      <c r="AB1539" s="33"/>
      <c r="AC1539" s="33"/>
      <c r="AD1539" s="33"/>
      <c r="AE1539" s="33"/>
      <c r="AR1539" s="194" t="s">
        <v>152</v>
      </c>
      <c r="AT1539" s="194" t="s">
        <v>140</v>
      </c>
      <c r="AU1539" s="194" t="s">
        <v>79</v>
      </c>
      <c r="AY1539" s="14" t="s">
        <v>146</v>
      </c>
      <c r="BE1539" s="114">
        <f>IF(O1539="základní",K1539,0)</f>
        <v>0</v>
      </c>
      <c r="BF1539" s="114">
        <f>IF(O1539="snížená",K1539,0)</f>
        <v>0</v>
      </c>
      <c r="BG1539" s="114">
        <f>IF(O1539="zákl. přenesená",K1539,0)</f>
        <v>0</v>
      </c>
      <c r="BH1539" s="114">
        <f>IF(O1539="sníž. přenesená",K1539,0)</f>
        <v>0</v>
      </c>
      <c r="BI1539" s="114">
        <f>IF(O1539="nulová",K1539,0)</f>
        <v>0</v>
      </c>
      <c r="BJ1539" s="14" t="s">
        <v>87</v>
      </c>
      <c r="BK1539" s="114">
        <f>ROUND(P1539*H1539,2)</f>
        <v>0</v>
      </c>
      <c r="BL1539" s="14" t="s">
        <v>152</v>
      </c>
      <c r="BM1539" s="194" t="s">
        <v>2960</v>
      </c>
    </row>
    <row r="1540" spans="1:65" s="2" customFormat="1" ht="11.25">
      <c r="A1540" s="33"/>
      <c r="B1540" s="34"/>
      <c r="C1540" s="35"/>
      <c r="D1540" s="195" t="s">
        <v>149</v>
      </c>
      <c r="E1540" s="35"/>
      <c r="F1540" s="196" t="s">
        <v>2959</v>
      </c>
      <c r="G1540" s="35"/>
      <c r="H1540" s="35"/>
      <c r="I1540" s="166"/>
      <c r="J1540" s="166"/>
      <c r="K1540" s="35"/>
      <c r="L1540" s="35"/>
      <c r="M1540" s="36"/>
      <c r="N1540" s="197"/>
      <c r="O1540" s="198"/>
      <c r="P1540" s="70"/>
      <c r="Q1540" s="70"/>
      <c r="R1540" s="70"/>
      <c r="S1540" s="70"/>
      <c r="T1540" s="70"/>
      <c r="U1540" s="70"/>
      <c r="V1540" s="70"/>
      <c r="W1540" s="70"/>
      <c r="X1540" s="70"/>
      <c r="Y1540" s="71"/>
      <c r="Z1540" s="33"/>
      <c r="AA1540" s="33"/>
      <c r="AB1540" s="33"/>
      <c r="AC1540" s="33"/>
      <c r="AD1540" s="33"/>
      <c r="AE1540" s="33"/>
      <c r="AT1540" s="14" t="s">
        <v>149</v>
      </c>
      <c r="AU1540" s="14" t="s">
        <v>79</v>
      </c>
    </row>
    <row r="1541" spans="1:65" s="2" customFormat="1" ht="24.2" customHeight="1">
      <c r="A1541" s="33"/>
      <c r="B1541" s="34"/>
      <c r="C1541" s="180" t="s">
        <v>2961</v>
      </c>
      <c r="D1541" s="180" t="s">
        <v>140</v>
      </c>
      <c r="E1541" s="181" t="s">
        <v>2962</v>
      </c>
      <c r="F1541" s="182" t="s">
        <v>2963</v>
      </c>
      <c r="G1541" s="183" t="s">
        <v>143</v>
      </c>
      <c r="H1541" s="184">
        <v>1</v>
      </c>
      <c r="I1541" s="185"/>
      <c r="J1541" s="186"/>
      <c r="K1541" s="187">
        <f>ROUND(P1541*H1541,2)</f>
        <v>0</v>
      </c>
      <c r="L1541" s="182" t="s">
        <v>144</v>
      </c>
      <c r="M1541" s="188"/>
      <c r="N1541" s="189" t="s">
        <v>1</v>
      </c>
      <c r="O1541" s="190" t="s">
        <v>42</v>
      </c>
      <c r="P1541" s="191">
        <f>I1541+J1541</f>
        <v>0</v>
      </c>
      <c r="Q1541" s="191">
        <f>ROUND(I1541*H1541,2)</f>
        <v>0</v>
      </c>
      <c r="R1541" s="191">
        <f>ROUND(J1541*H1541,2)</f>
        <v>0</v>
      </c>
      <c r="S1541" s="70"/>
      <c r="T1541" s="192">
        <f>S1541*H1541</f>
        <v>0</v>
      </c>
      <c r="U1541" s="192">
        <v>0</v>
      </c>
      <c r="V1541" s="192">
        <f>U1541*H1541</f>
        <v>0</v>
      </c>
      <c r="W1541" s="192">
        <v>0</v>
      </c>
      <c r="X1541" s="192">
        <f>W1541*H1541</f>
        <v>0</v>
      </c>
      <c r="Y1541" s="193" t="s">
        <v>1</v>
      </c>
      <c r="Z1541" s="33"/>
      <c r="AA1541" s="33"/>
      <c r="AB1541" s="33"/>
      <c r="AC1541" s="33"/>
      <c r="AD1541" s="33"/>
      <c r="AE1541" s="33"/>
      <c r="AR1541" s="194" t="s">
        <v>152</v>
      </c>
      <c r="AT1541" s="194" t="s">
        <v>140</v>
      </c>
      <c r="AU1541" s="194" t="s">
        <v>79</v>
      </c>
      <c r="AY1541" s="14" t="s">
        <v>146</v>
      </c>
      <c r="BE1541" s="114">
        <f>IF(O1541="základní",K1541,0)</f>
        <v>0</v>
      </c>
      <c r="BF1541" s="114">
        <f>IF(O1541="snížená",K1541,0)</f>
        <v>0</v>
      </c>
      <c r="BG1541" s="114">
        <f>IF(O1541="zákl. přenesená",K1541,0)</f>
        <v>0</v>
      </c>
      <c r="BH1541" s="114">
        <f>IF(O1541="sníž. přenesená",K1541,0)</f>
        <v>0</v>
      </c>
      <c r="BI1541" s="114">
        <f>IF(O1541="nulová",K1541,0)</f>
        <v>0</v>
      </c>
      <c r="BJ1541" s="14" t="s">
        <v>87</v>
      </c>
      <c r="BK1541" s="114">
        <f>ROUND(P1541*H1541,2)</f>
        <v>0</v>
      </c>
      <c r="BL1541" s="14" t="s">
        <v>152</v>
      </c>
      <c r="BM1541" s="194" t="s">
        <v>2964</v>
      </c>
    </row>
    <row r="1542" spans="1:65" s="2" customFormat="1" ht="11.25">
      <c r="A1542" s="33"/>
      <c r="B1542" s="34"/>
      <c r="C1542" s="35"/>
      <c r="D1542" s="195" t="s">
        <v>149</v>
      </c>
      <c r="E1542" s="35"/>
      <c r="F1542" s="196" t="s">
        <v>2963</v>
      </c>
      <c r="G1542" s="35"/>
      <c r="H1542" s="35"/>
      <c r="I1542" s="166"/>
      <c r="J1542" s="166"/>
      <c r="K1542" s="35"/>
      <c r="L1542" s="35"/>
      <c r="M1542" s="36"/>
      <c r="N1542" s="197"/>
      <c r="O1542" s="198"/>
      <c r="P1542" s="70"/>
      <c r="Q1542" s="70"/>
      <c r="R1542" s="70"/>
      <c r="S1542" s="70"/>
      <c r="T1542" s="70"/>
      <c r="U1542" s="70"/>
      <c r="V1542" s="70"/>
      <c r="W1542" s="70"/>
      <c r="X1542" s="70"/>
      <c r="Y1542" s="71"/>
      <c r="Z1542" s="33"/>
      <c r="AA1542" s="33"/>
      <c r="AB1542" s="33"/>
      <c r="AC1542" s="33"/>
      <c r="AD1542" s="33"/>
      <c r="AE1542" s="33"/>
      <c r="AT1542" s="14" t="s">
        <v>149</v>
      </c>
      <c r="AU1542" s="14" t="s">
        <v>79</v>
      </c>
    </row>
    <row r="1543" spans="1:65" s="2" customFormat="1" ht="24.2" customHeight="1">
      <c r="A1543" s="33"/>
      <c r="B1543" s="34"/>
      <c r="C1543" s="180" t="s">
        <v>2965</v>
      </c>
      <c r="D1543" s="180" t="s">
        <v>140</v>
      </c>
      <c r="E1543" s="181" t="s">
        <v>2966</v>
      </c>
      <c r="F1543" s="182" t="s">
        <v>2967</v>
      </c>
      <c r="G1543" s="183" t="s">
        <v>143</v>
      </c>
      <c r="H1543" s="184">
        <v>1</v>
      </c>
      <c r="I1543" s="185"/>
      <c r="J1543" s="186"/>
      <c r="K1543" s="187">
        <f>ROUND(P1543*H1543,2)</f>
        <v>0</v>
      </c>
      <c r="L1543" s="182" t="s">
        <v>144</v>
      </c>
      <c r="M1543" s="188"/>
      <c r="N1543" s="189" t="s">
        <v>1</v>
      </c>
      <c r="O1543" s="190" t="s">
        <v>42</v>
      </c>
      <c r="P1543" s="191">
        <f>I1543+J1543</f>
        <v>0</v>
      </c>
      <c r="Q1543" s="191">
        <f>ROUND(I1543*H1543,2)</f>
        <v>0</v>
      </c>
      <c r="R1543" s="191">
        <f>ROUND(J1543*H1543,2)</f>
        <v>0</v>
      </c>
      <c r="S1543" s="70"/>
      <c r="T1543" s="192">
        <f>S1543*H1543</f>
        <v>0</v>
      </c>
      <c r="U1543" s="192">
        <v>0</v>
      </c>
      <c r="V1543" s="192">
        <f>U1543*H1543</f>
        <v>0</v>
      </c>
      <c r="W1543" s="192">
        <v>0</v>
      </c>
      <c r="X1543" s="192">
        <f>W1543*H1543</f>
        <v>0</v>
      </c>
      <c r="Y1543" s="193" t="s">
        <v>1</v>
      </c>
      <c r="Z1543" s="33"/>
      <c r="AA1543" s="33"/>
      <c r="AB1543" s="33"/>
      <c r="AC1543" s="33"/>
      <c r="AD1543" s="33"/>
      <c r="AE1543" s="33"/>
      <c r="AR1543" s="194" t="s">
        <v>152</v>
      </c>
      <c r="AT1543" s="194" t="s">
        <v>140</v>
      </c>
      <c r="AU1543" s="194" t="s">
        <v>79</v>
      </c>
      <c r="AY1543" s="14" t="s">
        <v>146</v>
      </c>
      <c r="BE1543" s="114">
        <f>IF(O1543="základní",K1543,0)</f>
        <v>0</v>
      </c>
      <c r="BF1543" s="114">
        <f>IF(O1543="snížená",K1543,0)</f>
        <v>0</v>
      </c>
      <c r="BG1543" s="114">
        <f>IF(O1543="zákl. přenesená",K1543,0)</f>
        <v>0</v>
      </c>
      <c r="BH1543" s="114">
        <f>IF(O1543="sníž. přenesená",K1543,0)</f>
        <v>0</v>
      </c>
      <c r="BI1543" s="114">
        <f>IF(O1543="nulová",K1543,0)</f>
        <v>0</v>
      </c>
      <c r="BJ1543" s="14" t="s">
        <v>87</v>
      </c>
      <c r="BK1543" s="114">
        <f>ROUND(P1543*H1543,2)</f>
        <v>0</v>
      </c>
      <c r="BL1543" s="14" t="s">
        <v>152</v>
      </c>
      <c r="BM1543" s="194" t="s">
        <v>2968</v>
      </c>
    </row>
    <row r="1544" spans="1:65" s="2" customFormat="1" ht="11.25">
      <c r="A1544" s="33"/>
      <c r="B1544" s="34"/>
      <c r="C1544" s="35"/>
      <c r="D1544" s="195" t="s">
        <v>149</v>
      </c>
      <c r="E1544" s="35"/>
      <c r="F1544" s="196" t="s">
        <v>2967</v>
      </c>
      <c r="G1544" s="35"/>
      <c r="H1544" s="35"/>
      <c r="I1544" s="166"/>
      <c r="J1544" s="166"/>
      <c r="K1544" s="35"/>
      <c r="L1544" s="35"/>
      <c r="M1544" s="36"/>
      <c r="N1544" s="197"/>
      <c r="O1544" s="198"/>
      <c r="P1544" s="70"/>
      <c r="Q1544" s="70"/>
      <c r="R1544" s="70"/>
      <c r="S1544" s="70"/>
      <c r="T1544" s="70"/>
      <c r="U1544" s="70"/>
      <c r="V1544" s="70"/>
      <c r="W1544" s="70"/>
      <c r="X1544" s="70"/>
      <c r="Y1544" s="71"/>
      <c r="Z1544" s="33"/>
      <c r="AA1544" s="33"/>
      <c r="AB1544" s="33"/>
      <c r="AC1544" s="33"/>
      <c r="AD1544" s="33"/>
      <c r="AE1544" s="33"/>
      <c r="AT1544" s="14" t="s">
        <v>149</v>
      </c>
      <c r="AU1544" s="14" t="s">
        <v>79</v>
      </c>
    </row>
    <row r="1545" spans="1:65" s="2" customFormat="1" ht="24.2" customHeight="1">
      <c r="A1545" s="33"/>
      <c r="B1545" s="34"/>
      <c r="C1545" s="180" t="s">
        <v>2969</v>
      </c>
      <c r="D1545" s="180" t="s">
        <v>140</v>
      </c>
      <c r="E1545" s="181" t="s">
        <v>2970</v>
      </c>
      <c r="F1545" s="182" t="s">
        <v>2971</v>
      </c>
      <c r="G1545" s="183" t="s">
        <v>143</v>
      </c>
      <c r="H1545" s="184">
        <v>1</v>
      </c>
      <c r="I1545" s="185"/>
      <c r="J1545" s="186"/>
      <c r="K1545" s="187">
        <f>ROUND(P1545*H1545,2)</f>
        <v>0</v>
      </c>
      <c r="L1545" s="182" t="s">
        <v>144</v>
      </c>
      <c r="M1545" s="188"/>
      <c r="N1545" s="189" t="s">
        <v>1</v>
      </c>
      <c r="O1545" s="190" t="s">
        <v>42</v>
      </c>
      <c r="P1545" s="191">
        <f>I1545+J1545</f>
        <v>0</v>
      </c>
      <c r="Q1545" s="191">
        <f>ROUND(I1545*H1545,2)</f>
        <v>0</v>
      </c>
      <c r="R1545" s="191">
        <f>ROUND(J1545*H1545,2)</f>
        <v>0</v>
      </c>
      <c r="S1545" s="70"/>
      <c r="T1545" s="192">
        <f>S1545*H1545</f>
        <v>0</v>
      </c>
      <c r="U1545" s="192">
        <v>0</v>
      </c>
      <c r="V1545" s="192">
        <f>U1545*H1545</f>
        <v>0</v>
      </c>
      <c r="W1545" s="192">
        <v>0</v>
      </c>
      <c r="X1545" s="192">
        <f>W1545*H1545</f>
        <v>0</v>
      </c>
      <c r="Y1545" s="193" t="s">
        <v>1</v>
      </c>
      <c r="Z1545" s="33"/>
      <c r="AA1545" s="33"/>
      <c r="AB1545" s="33"/>
      <c r="AC1545" s="33"/>
      <c r="AD1545" s="33"/>
      <c r="AE1545" s="33"/>
      <c r="AR1545" s="194" t="s">
        <v>152</v>
      </c>
      <c r="AT1545" s="194" t="s">
        <v>140</v>
      </c>
      <c r="AU1545" s="194" t="s">
        <v>79</v>
      </c>
      <c r="AY1545" s="14" t="s">
        <v>146</v>
      </c>
      <c r="BE1545" s="114">
        <f>IF(O1545="základní",K1545,0)</f>
        <v>0</v>
      </c>
      <c r="BF1545" s="114">
        <f>IF(O1545="snížená",K1545,0)</f>
        <v>0</v>
      </c>
      <c r="BG1545" s="114">
        <f>IF(O1545="zákl. přenesená",K1545,0)</f>
        <v>0</v>
      </c>
      <c r="BH1545" s="114">
        <f>IF(O1545="sníž. přenesená",K1545,0)</f>
        <v>0</v>
      </c>
      <c r="BI1545" s="114">
        <f>IF(O1545="nulová",K1545,0)</f>
        <v>0</v>
      </c>
      <c r="BJ1545" s="14" t="s">
        <v>87</v>
      </c>
      <c r="BK1545" s="114">
        <f>ROUND(P1545*H1545,2)</f>
        <v>0</v>
      </c>
      <c r="BL1545" s="14" t="s">
        <v>152</v>
      </c>
      <c r="BM1545" s="194" t="s">
        <v>2972</v>
      </c>
    </row>
    <row r="1546" spans="1:65" s="2" customFormat="1" ht="11.25">
      <c r="A1546" s="33"/>
      <c r="B1546" s="34"/>
      <c r="C1546" s="35"/>
      <c r="D1546" s="195" t="s">
        <v>149</v>
      </c>
      <c r="E1546" s="35"/>
      <c r="F1546" s="196" t="s">
        <v>2971</v>
      </c>
      <c r="G1546" s="35"/>
      <c r="H1546" s="35"/>
      <c r="I1546" s="166"/>
      <c r="J1546" s="166"/>
      <c r="K1546" s="35"/>
      <c r="L1546" s="35"/>
      <c r="M1546" s="36"/>
      <c r="N1546" s="197"/>
      <c r="O1546" s="198"/>
      <c r="P1546" s="70"/>
      <c r="Q1546" s="70"/>
      <c r="R1546" s="70"/>
      <c r="S1546" s="70"/>
      <c r="T1546" s="70"/>
      <c r="U1546" s="70"/>
      <c r="V1546" s="70"/>
      <c r="W1546" s="70"/>
      <c r="X1546" s="70"/>
      <c r="Y1546" s="71"/>
      <c r="Z1546" s="33"/>
      <c r="AA1546" s="33"/>
      <c r="AB1546" s="33"/>
      <c r="AC1546" s="33"/>
      <c r="AD1546" s="33"/>
      <c r="AE1546" s="33"/>
      <c r="AT1546" s="14" t="s">
        <v>149</v>
      </c>
      <c r="AU1546" s="14" t="s">
        <v>79</v>
      </c>
    </row>
    <row r="1547" spans="1:65" s="2" customFormat="1" ht="24.2" customHeight="1">
      <c r="A1547" s="33"/>
      <c r="B1547" s="34"/>
      <c r="C1547" s="180" t="s">
        <v>2973</v>
      </c>
      <c r="D1547" s="180" t="s">
        <v>140</v>
      </c>
      <c r="E1547" s="181" t="s">
        <v>2974</v>
      </c>
      <c r="F1547" s="182" t="s">
        <v>2975</v>
      </c>
      <c r="G1547" s="183" t="s">
        <v>143</v>
      </c>
      <c r="H1547" s="184">
        <v>1</v>
      </c>
      <c r="I1547" s="185"/>
      <c r="J1547" s="186"/>
      <c r="K1547" s="187">
        <f>ROUND(P1547*H1547,2)</f>
        <v>0</v>
      </c>
      <c r="L1547" s="182" t="s">
        <v>144</v>
      </c>
      <c r="M1547" s="188"/>
      <c r="N1547" s="189" t="s">
        <v>1</v>
      </c>
      <c r="O1547" s="190" t="s">
        <v>42</v>
      </c>
      <c r="P1547" s="191">
        <f>I1547+J1547</f>
        <v>0</v>
      </c>
      <c r="Q1547" s="191">
        <f>ROUND(I1547*H1547,2)</f>
        <v>0</v>
      </c>
      <c r="R1547" s="191">
        <f>ROUND(J1547*H1547,2)</f>
        <v>0</v>
      </c>
      <c r="S1547" s="70"/>
      <c r="T1547" s="192">
        <f>S1547*H1547</f>
        <v>0</v>
      </c>
      <c r="U1547" s="192">
        <v>0</v>
      </c>
      <c r="V1547" s="192">
        <f>U1547*H1547</f>
        <v>0</v>
      </c>
      <c r="W1547" s="192">
        <v>0</v>
      </c>
      <c r="X1547" s="192">
        <f>W1547*H1547</f>
        <v>0</v>
      </c>
      <c r="Y1547" s="193" t="s">
        <v>1</v>
      </c>
      <c r="Z1547" s="33"/>
      <c r="AA1547" s="33"/>
      <c r="AB1547" s="33"/>
      <c r="AC1547" s="33"/>
      <c r="AD1547" s="33"/>
      <c r="AE1547" s="33"/>
      <c r="AR1547" s="194" t="s">
        <v>152</v>
      </c>
      <c r="AT1547" s="194" t="s">
        <v>140</v>
      </c>
      <c r="AU1547" s="194" t="s">
        <v>79</v>
      </c>
      <c r="AY1547" s="14" t="s">
        <v>146</v>
      </c>
      <c r="BE1547" s="114">
        <f>IF(O1547="základní",K1547,0)</f>
        <v>0</v>
      </c>
      <c r="BF1547" s="114">
        <f>IF(O1547="snížená",K1547,0)</f>
        <v>0</v>
      </c>
      <c r="BG1547" s="114">
        <f>IF(O1547="zákl. přenesená",K1547,0)</f>
        <v>0</v>
      </c>
      <c r="BH1547" s="114">
        <f>IF(O1547="sníž. přenesená",K1547,0)</f>
        <v>0</v>
      </c>
      <c r="BI1547" s="114">
        <f>IF(O1547="nulová",K1547,0)</f>
        <v>0</v>
      </c>
      <c r="BJ1547" s="14" t="s">
        <v>87</v>
      </c>
      <c r="BK1547" s="114">
        <f>ROUND(P1547*H1547,2)</f>
        <v>0</v>
      </c>
      <c r="BL1547" s="14" t="s">
        <v>152</v>
      </c>
      <c r="BM1547" s="194" t="s">
        <v>2976</v>
      </c>
    </row>
    <row r="1548" spans="1:65" s="2" customFormat="1" ht="11.25">
      <c r="A1548" s="33"/>
      <c r="B1548" s="34"/>
      <c r="C1548" s="35"/>
      <c r="D1548" s="195" t="s">
        <v>149</v>
      </c>
      <c r="E1548" s="35"/>
      <c r="F1548" s="196" t="s">
        <v>2975</v>
      </c>
      <c r="G1548" s="35"/>
      <c r="H1548" s="35"/>
      <c r="I1548" s="166"/>
      <c r="J1548" s="166"/>
      <c r="K1548" s="35"/>
      <c r="L1548" s="35"/>
      <c r="M1548" s="36"/>
      <c r="N1548" s="197"/>
      <c r="O1548" s="198"/>
      <c r="P1548" s="70"/>
      <c r="Q1548" s="70"/>
      <c r="R1548" s="70"/>
      <c r="S1548" s="70"/>
      <c r="T1548" s="70"/>
      <c r="U1548" s="70"/>
      <c r="V1548" s="70"/>
      <c r="W1548" s="70"/>
      <c r="X1548" s="70"/>
      <c r="Y1548" s="71"/>
      <c r="Z1548" s="33"/>
      <c r="AA1548" s="33"/>
      <c r="AB1548" s="33"/>
      <c r="AC1548" s="33"/>
      <c r="AD1548" s="33"/>
      <c r="AE1548" s="33"/>
      <c r="AT1548" s="14" t="s">
        <v>149</v>
      </c>
      <c r="AU1548" s="14" t="s">
        <v>79</v>
      </c>
    </row>
    <row r="1549" spans="1:65" s="2" customFormat="1" ht="24.2" customHeight="1">
      <c r="A1549" s="33"/>
      <c r="B1549" s="34"/>
      <c r="C1549" s="180" t="s">
        <v>2977</v>
      </c>
      <c r="D1549" s="180" t="s">
        <v>140</v>
      </c>
      <c r="E1549" s="181" t="s">
        <v>2978</v>
      </c>
      <c r="F1549" s="182" t="s">
        <v>2979</v>
      </c>
      <c r="G1549" s="183" t="s">
        <v>143</v>
      </c>
      <c r="H1549" s="184">
        <v>1</v>
      </c>
      <c r="I1549" s="185"/>
      <c r="J1549" s="186"/>
      <c r="K1549" s="187">
        <f>ROUND(P1549*H1549,2)</f>
        <v>0</v>
      </c>
      <c r="L1549" s="182" t="s">
        <v>144</v>
      </c>
      <c r="M1549" s="188"/>
      <c r="N1549" s="189" t="s">
        <v>1</v>
      </c>
      <c r="O1549" s="190" t="s">
        <v>42</v>
      </c>
      <c r="P1549" s="191">
        <f>I1549+J1549</f>
        <v>0</v>
      </c>
      <c r="Q1549" s="191">
        <f>ROUND(I1549*H1549,2)</f>
        <v>0</v>
      </c>
      <c r="R1549" s="191">
        <f>ROUND(J1549*H1549,2)</f>
        <v>0</v>
      </c>
      <c r="S1549" s="70"/>
      <c r="T1549" s="192">
        <f>S1549*H1549</f>
        <v>0</v>
      </c>
      <c r="U1549" s="192">
        <v>0</v>
      </c>
      <c r="V1549" s="192">
        <f>U1549*H1549</f>
        <v>0</v>
      </c>
      <c r="W1549" s="192">
        <v>0</v>
      </c>
      <c r="X1549" s="192">
        <f>W1549*H1549</f>
        <v>0</v>
      </c>
      <c r="Y1549" s="193" t="s">
        <v>1</v>
      </c>
      <c r="Z1549" s="33"/>
      <c r="AA1549" s="33"/>
      <c r="AB1549" s="33"/>
      <c r="AC1549" s="33"/>
      <c r="AD1549" s="33"/>
      <c r="AE1549" s="33"/>
      <c r="AR1549" s="194" t="s">
        <v>152</v>
      </c>
      <c r="AT1549" s="194" t="s">
        <v>140</v>
      </c>
      <c r="AU1549" s="194" t="s">
        <v>79</v>
      </c>
      <c r="AY1549" s="14" t="s">
        <v>146</v>
      </c>
      <c r="BE1549" s="114">
        <f>IF(O1549="základní",K1549,0)</f>
        <v>0</v>
      </c>
      <c r="BF1549" s="114">
        <f>IF(O1549="snížená",K1549,0)</f>
        <v>0</v>
      </c>
      <c r="BG1549" s="114">
        <f>IF(O1549="zákl. přenesená",K1549,0)</f>
        <v>0</v>
      </c>
      <c r="BH1549" s="114">
        <f>IF(O1549="sníž. přenesená",K1549,0)</f>
        <v>0</v>
      </c>
      <c r="BI1549" s="114">
        <f>IF(O1549="nulová",K1549,0)</f>
        <v>0</v>
      </c>
      <c r="BJ1549" s="14" t="s">
        <v>87</v>
      </c>
      <c r="BK1549" s="114">
        <f>ROUND(P1549*H1549,2)</f>
        <v>0</v>
      </c>
      <c r="BL1549" s="14" t="s">
        <v>152</v>
      </c>
      <c r="BM1549" s="194" t="s">
        <v>2980</v>
      </c>
    </row>
    <row r="1550" spans="1:65" s="2" customFormat="1" ht="11.25">
      <c r="A1550" s="33"/>
      <c r="B1550" s="34"/>
      <c r="C1550" s="35"/>
      <c r="D1550" s="195" t="s">
        <v>149</v>
      </c>
      <c r="E1550" s="35"/>
      <c r="F1550" s="196" t="s">
        <v>2979</v>
      </c>
      <c r="G1550" s="35"/>
      <c r="H1550" s="35"/>
      <c r="I1550" s="166"/>
      <c r="J1550" s="166"/>
      <c r="K1550" s="35"/>
      <c r="L1550" s="35"/>
      <c r="M1550" s="36"/>
      <c r="N1550" s="197"/>
      <c r="O1550" s="198"/>
      <c r="P1550" s="70"/>
      <c r="Q1550" s="70"/>
      <c r="R1550" s="70"/>
      <c r="S1550" s="70"/>
      <c r="T1550" s="70"/>
      <c r="U1550" s="70"/>
      <c r="V1550" s="70"/>
      <c r="W1550" s="70"/>
      <c r="X1550" s="70"/>
      <c r="Y1550" s="71"/>
      <c r="Z1550" s="33"/>
      <c r="AA1550" s="33"/>
      <c r="AB1550" s="33"/>
      <c r="AC1550" s="33"/>
      <c r="AD1550" s="33"/>
      <c r="AE1550" s="33"/>
      <c r="AT1550" s="14" t="s">
        <v>149</v>
      </c>
      <c r="AU1550" s="14" t="s">
        <v>79</v>
      </c>
    </row>
    <row r="1551" spans="1:65" s="2" customFormat="1" ht="24.2" customHeight="1">
      <c r="A1551" s="33"/>
      <c r="B1551" s="34"/>
      <c r="C1551" s="180" t="s">
        <v>2981</v>
      </c>
      <c r="D1551" s="180" t="s">
        <v>140</v>
      </c>
      <c r="E1551" s="181" t="s">
        <v>2982</v>
      </c>
      <c r="F1551" s="182" t="s">
        <v>2983</v>
      </c>
      <c r="G1551" s="183" t="s">
        <v>143</v>
      </c>
      <c r="H1551" s="184">
        <v>1</v>
      </c>
      <c r="I1551" s="185"/>
      <c r="J1551" s="186"/>
      <c r="K1551" s="187">
        <f>ROUND(P1551*H1551,2)</f>
        <v>0</v>
      </c>
      <c r="L1551" s="182" t="s">
        <v>144</v>
      </c>
      <c r="M1551" s="188"/>
      <c r="N1551" s="189" t="s">
        <v>1</v>
      </c>
      <c r="O1551" s="190" t="s">
        <v>42</v>
      </c>
      <c r="P1551" s="191">
        <f>I1551+J1551</f>
        <v>0</v>
      </c>
      <c r="Q1551" s="191">
        <f>ROUND(I1551*H1551,2)</f>
        <v>0</v>
      </c>
      <c r="R1551" s="191">
        <f>ROUND(J1551*H1551,2)</f>
        <v>0</v>
      </c>
      <c r="S1551" s="70"/>
      <c r="T1551" s="192">
        <f>S1551*H1551</f>
        <v>0</v>
      </c>
      <c r="U1551" s="192">
        <v>0</v>
      </c>
      <c r="V1551" s="192">
        <f>U1551*H1551</f>
        <v>0</v>
      </c>
      <c r="W1551" s="192">
        <v>0</v>
      </c>
      <c r="X1551" s="192">
        <f>W1551*H1551</f>
        <v>0</v>
      </c>
      <c r="Y1551" s="193" t="s">
        <v>1</v>
      </c>
      <c r="Z1551" s="33"/>
      <c r="AA1551" s="33"/>
      <c r="AB1551" s="33"/>
      <c r="AC1551" s="33"/>
      <c r="AD1551" s="33"/>
      <c r="AE1551" s="33"/>
      <c r="AR1551" s="194" t="s">
        <v>152</v>
      </c>
      <c r="AT1551" s="194" t="s">
        <v>140</v>
      </c>
      <c r="AU1551" s="194" t="s">
        <v>79</v>
      </c>
      <c r="AY1551" s="14" t="s">
        <v>146</v>
      </c>
      <c r="BE1551" s="114">
        <f>IF(O1551="základní",K1551,0)</f>
        <v>0</v>
      </c>
      <c r="BF1551" s="114">
        <f>IF(O1551="snížená",K1551,0)</f>
        <v>0</v>
      </c>
      <c r="BG1551" s="114">
        <f>IF(O1551="zákl. přenesená",K1551,0)</f>
        <v>0</v>
      </c>
      <c r="BH1551" s="114">
        <f>IF(O1551="sníž. přenesená",K1551,0)</f>
        <v>0</v>
      </c>
      <c r="BI1551" s="114">
        <f>IF(O1551="nulová",K1551,0)</f>
        <v>0</v>
      </c>
      <c r="BJ1551" s="14" t="s">
        <v>87</v>
      </c>
      <c r="BK1551" s="114">
        <f>ROUND(P1551*H1551,2)</f>
        <v>0</v>
      </c>
      <c r="BL1551" s="14" t="s">
        <v>152</v>
      </c>
      <c r="BM1551" s="194" t="s">
        <v>2984</v>
      </c>
    </row>
    <row r="1552" spans="1:65" s="2" customFormat="1" ht="11.25">
      <c r="A1552" s="33"/>
      <c r="B1552" s="34"/>
      <c r="C1552" s="35"/>
      <c r="D1552" s="195" t="s">
        <v>149</v>
      </c>
      <c r="E1552" s="35"/>
      <c r="F1552" s="196" t="s">
        <v>2983</v>
      </c>
      <c r="G1552" s="35"/>
      <c r="H1552" s="35"/>
      <c r="I1552" s="166"/>
      <c r="J1552" s="166"/>
      <c r="K1552" s="35"/>
      <c r="L1552" s="35"/>
      <c r="M1552" s="36"/>
      <c r="N1552" s="197"/>
      <c r="O1552" s="198"/>
      <c r="P1552" s="70"/>
      <c r="Q1552" s="70"/>
      <c r="R1552" s="70"/>
      <c r="S1552" s="70"/>
      <c r="T1552" s="70"/>
      <c r="U1552" s="70"/>
      <c r="V1552" s="70"/>
      <c r="W1552" s="70"/>
      <c r="X1552" s="70"/>
      <c r="Y1552" s="71"/>
      <c r="Z1552" s="33"/>
      <c r="AA1552" s="33"/>
      <c r="AB1552" s="33"/>
      <c r="AC1552" s="33"/>
      <c r="AD1552" s="33"/>
      <c r="AE1552" s="33"/>
      <c r="AT1552" s="14" t="s">
        <v>149</v>
      </c>
      <c r="AU1552" s="14" t="s">
        <v>79</v>
      </c>
    </row>
    <row r="1553" spans="1:65" s="2" customFormat="1" ht="24.2" customHeight="1">
      <c r="A1553" s="33"/>
      <c r="B1553" s="34"/>
      <c r="C1553" s="180" t="s">
        <v>2985</v>
      </c>
      <c r="D1553" s="180" t="s">
        <v>140</v>
      </c>
      <c r="E1553" s="181" t="s">
        <v>2986</v>
      </c>
      <c r="F1553" s="182" t="s">
        <v>2987</v>
      </c>
      <c r="G1553" s="183" t="s">
        <v>143</v>
      </c>
      <c r="H1553" s="184">
        <v>1</v>
      </c>
      <c r="I1553" s="185"/>
      <c r="J1553" s="186"/>
      <c r="K1553" s="187">
        <f>ROUND(P1553*H1553,2)</f>
        <v>0</v>
      </c>
      <c r="L1553" s="182" t="s">
        <v>144</v>
      </c>
      <c r="M1553" s="188"/>
      <c r="N1553" s="189" t="s">
        <v>1</v>
      </c>
      <c r="O1553" s="190" t="s">
        <v>42</v>
      </c>
      <c r="P1553" s="191">
        <f>I1553+J1553</f>
        <v>0</v>
      </c>
      <c r="Q1553" s="191">
        <f>ROUND(I1553*H1553,2)</f>
        <v>0</v>
      </c>
      <c r="R1553" s="191">
        <f>ROUND(J1553*H1553,2)</f>
        <v>0</v>
      </c>
      <c r="S1553" s="70"/>
      <c r="T1553" s="192">
        <f>S1553*H1553</f>
        <v>0</v>
      </c>
      <c r="U1553" s="192">
        <v>0</v>
      </c>
      <c r="V1553" s="192">
        <f>U1553*H1553</f>
        <v>0</v>
      </c>
      <c r="W1553" s="192">
        <v>0</v>
      </c>
      <c r="X1553" s="192">
        <f>W1553*H1553</f>
        <v>0</v>
      </c>
      <c r="Y1553" s="193" t="s">
        <v>1</v>
      </c>
      <c r="Z1553" s="33"/>
      <c r="AA1553" s="33"/>
      <c r="AB1553" s="33"/>
      <c r="AC1553" s="33"/>
      <c r="AD1553" s="33"/>
      <c r="AE1553" s="33"/>
      <c r="AR1553" s="194" t="s">
        <v>152</v>
      </c>
      <c r="AT1553" s="194" t="s">
        <v>140</v>
      </c>
      <c r="AU1553" s="194" t="s">
        <v>79</v>
      </c>
      <c r="AY1553" s="14" t="s">
        <v>146</v>
      </c>
      <c r="BE1553" s="114">
        <f>IF(O1553="základní",K1553,0)</f>
        <v>0</v>
      </c>
      <c r="BF1553" s="114">
        <f>IF(O1553="snížená",K1553,0)</f>
        <v>0</v>
      </c>
      <c r="BG1553" s="114">
        <f>IF(O1553="zákl. přenesená",K1553,0)</f>
        <v>0</v>
      </c>
      <c r="BH1553" s="114">
        <f>IF(O1553="sníž. přenesená",K1553,0)</f>
        <v>0</v>
      </c>
      <c r="BI1553" s="114">
        <f>IF(O1553="nulová",K1553,0)</f>
        <v>0</v>
      </c>
      <c r="BJ1553" s="14" t="s">
        <v>87</v>
      </c>
      <c r="BK1553" s="114">
        <f>ROUND(P1553*H1553,2)</f>
        <v>0</v>
      </c>
      <c r="BL1553" s="14" t="s">
        <v>152</v>
      </c>
      <c r="BM1553" s="194" t="s">
        <v>2988</v>
      </c>
    </row>
    <row r="1554" spans="1:65" s="2" customFormat="1" ht="11.25">
      <c r="A1554" s="33"/>
      <c r="B1554" s="34"/>
      <c r="C1554" s="35"/>
      <c r="D1554" s="195" t="s">
        <v>149</v>
      </c>
      <c r="E1554" s="35"/>
      <c r="F1554" s="196" t="s">
        <v>2987</v>
      </c>
      <c r="G1554" s="35"/>
      <c r="H1554" s="35"/>
      <c r="I1554" s="166"/>
      <c r="J1554" s="166"/>
      <c r="K1554" s="35"/>
      <c r="L1554" s="35"/>
      <c r="M1554" s="36"/>
      <c r="N1554" s="197"/>
      <c r="O1554" s="198"/>
      <c r="P1554" s="70"/>
      <c r="Q1554" s="70"/>
      <c r="R1554" s="70"/>
      <c r="S1554" s="70"/>
      <c r="T1554" s="70"/>
      <c r="U1554" s="70"/>
      <c r="V1554" s="70"/>
      <c r="W1554" s="70"/>
      <c r="X1554" s="70"/>
      <c r="Y1554" s="71"/>
      <c r="Z1554" s="33"/>
      <c r="AA1554" s="33"/>
      <c r="AB1554" s="33"/>
      <c r="AC1554" s="33"/>
      <c r="AD1554" s="33"/>
      <c r="AE1554" s="33"/>
      <c r="AT1554" s="14" t="s">
        <v>149</v>
      </c>
      <c r="AU1554" s="14" t="s">
        <v>79</v>
      </c>
    </row>
    <row r="1555" spans="1:65" s="2" customFormat="1" ht="24.2" customHeight="1">
      <c r="A1555" s="33"/>
      <c r="B1555" s="34"/>
      <c r="C1555" s="180" t="s">
        <v>2989</v>
      </c>
      <c r="D1555" s="180" t="s">
        <v>140</v>
      </c>
      <c r="E1555" s="181" t="s">
        <v>2990</v>
      </c>
      <c r="F1555" s="182" t="s">
        <v>2991</v>
      </c>
      <c r="G1555" s="183" t="s">
        <v>143</v>
      </c>
      <c r="H1555" s="184">
        <v>1</v>
      </c>
      <c r="I1555" s="185"/>
      <c r="J1555" s="186"/>
      <c r="K1555" s="187">
        <f>ROUND(P1555*H1555,2)</f>
        <v>0</v>
      </c>
      <c r="L1555" s="182" t="s">
        <v>144</v>
      </c>
      <c r="M1555" s="188"/>
      <c r="N1555" s="189" t="s">
        <v>1</v>
      </c>
      <c r="O1555" s="190" t="s">
        <v>42</v>
      </c>
      <c r="P1555" s="191">
        <f>I1555+J1555</f>
        <v>0</v>
      </c>
      <c r="Q1555" s="191">
        <f>ROUND(I1555*H1555,2)</f>
        <v>0</v>
      </c>
      <c r="R1555" s="191">
        <f>ROUND(J1555*H1555,2)</f>
        <v>0</v>
      </c>
      <c r="S1555" s="70"/>
      <c r="T1555" s="192">
        <f>S1555*H1555</f>
        <v>0</v>
      </c>
      <c r="U1555" s="192">
        <v>0</v>
      </c>
      <c r="V1555" s="192">
        <f>U1555*H1555</f>
        <v>0</v>
      </c>
      <c r="W1555" s="192">
        <v>0</v>
      </c>
      <c r="X1555" s="192">
        <f>W1555*H1555</f>
        <v>0</v>
      </c>
      <c r="Y1555" s="193" t="s">
        <v>1</v>
      </c>
      <c r="Z1555" s="33"/>
      <c r="AA1555" s="33"/>
      <c r="AB1555" s="33"/>
      <c r="AC1555" s="33"/>
      <c r="AD1555" s="33"/>
      <c r="AE1555" s="33"/>
      <c r="AR1555" s="194" t="s">
        <v>152</v>
      </c>
      <c r="AT1555" s="194" t="s">
        <v>140</v>
      </c>
      <c r="AU1555" s="194" t="s">
        <v>79</v>
      </c>
      <c r="AY1555" s="14" t="s">
        <v>146</v>
      </c>
      <c r="BE1555" s="114">
        <f>IF(O1555="základní",K1555,0)</f>
        <v>0</v>
      </c>
      <c r="BF1555" s="114">
        <f>IF(O1555="snížená",K1555,0)</f>
        <v>0</v>
      </c>
      <c r="BG1555" s="114">
        <f>IF(O1555="zákl. přenesená",K1555,0)</f>
        <v>0</v>
      </c>
      <c r="BH1555" s="114">
        <f>IF(O1555="sníž. přenesená",K1555,0)</f>
        <v>0</v>
      </c>
      <c r="BI1555" s="114">
        <f>IF(O1555="nulová",K1555,0)</f>
        <v>0</v>
      </c>
      <c r="BJ1555" s="14" t="s">
        <v>87</v>
      </c>
      <c r="BK1555" s="114">
        <f>ROUND(P1555*H1555,2)</f>
        <v>0</v>
      </c>
      <c r="BL1555" s="14" t="s">
        <v>152</v>
      </c>
      <c r="BM1555" s="194" t="s">
        <v>2992</v>
      </c>
    </row>
    <row r="1556" spans="1:65" s="2" customFormat="1" ht="11.25">
      <c r="A1556" s="33"/>
      <c r="B1556" s="34"/>
      <c r="C1556" s="35"/>
      <c r="D1556" s="195" t="s">
        <v>149</v>
      </c>
      <c r="E1556" s="35"/>
      <c r="F1556" s="196" t="s">
        <v>2991</v>
      </c>
      <c r="G1556" s="35"/>
      <c r="H1556" s="35"/>
      <c r="I1556" s="166"/>
      <c r="J1556" s="166"/>
      <c r="K1556" s="35"/>
      <c r="L1556" s="35"/>
      <c r="M1556" s="36"/>
      <c r="N1556" s="197"/>
      <c r="O1556" s="198"/>
      <c r="P1556" s="70"/>
      <c r="Q1556" s="70"/>
      <c r="R1556" s="70"/>
      <c r="S1556" s="70"/>
      <c r="T1556" s="70"/>
      <c r="U1556" s="70"/>
      <c r="V1556" s="70"/>
      <c r="W1556" s="70"/>
      <c r="X1556" s="70"/>
      <c r="Y1556" s="71"/>
      <c r="Z1556" s="33"/>
      <c r="AA1556" s="33"/>
      <c r="AB1556" s="33"/>
      <c r="AC1556" s="33"/>
      <c r="AD1556" s="33"/>
      <c r="AE1556" s="33"/>
      <c r="AT1556" s="14" t="s">
        <v>149</v>
      </c>
      <c r="AU1556" s="14" t="s">
        <v>79</v>
      </c>
    </row>
    <row r="1557" spans="1:65" s="2" customFormat="1" ht="24.2" customHeight="1">
      <c r="A1557" s="33"/>
      <c r="B1557" s="34"/>
      <c r="C1557" s="180" t="s">
        <v>2993</v>
      </c>
      <c r="D1557" s="180" t="s">
        <v>140</v>
      </c>
      <c r="E1557" s="181" t="s">
        <v>2994</v>
      </c>
      <c r="F1557" s="182" t="s">
        <v>2995</v>
      </c>
      <c r="G1557" s="183" t="s">
        <v>143</v>
      </c>
      <c r="H1557" s="184">
        <v>1</v>
      </c>
      <c r="I1557" s="185"/>
      <c r="J1557" s="186"/>
      <c r="K1557" s="187">
        <f>ROUND(P1557*H1557,2)</f>
        <v>0</v>
      </c>
      <c r="L1557" s="182" t="s">
        <v>144</v>
      </c>
      <c r="M1557" s="188"/>
      <c r="N1557" s="189" t="s">
        <v>1</v>
      </c>
      <c r="O1557" s="190" t="s">
        <v>42</v>
      </c>
      <c r="P1557" s="191">
        <f>I1557+J1557</f>
        <v>0</v>
      </c>
      <c r="Q1557" s="191">
        <f>ROUND(I1557*H1557,2)</f>
        <v>0</v>
      </c>
      <c r="R1557" s="191">
        <f>ROUND(J1557*H1557,2)</f>
        <v>0</v>
      </c>
      <c r="S1557" s="70"/>
      <c r="T1557" s="192">
        <f>S1557*H1557</f>
        <v>0</v>
      </c>
      <c r="U1557" s="192">
        <v>0</v>
      </c>
      <c r="V1557" s="192">
        <f>U1557*H1557</f>
        <v>0</v>
      </c>
      <c r="W1557" s="192">
        <v>0</v>
      </c>
      <c r="X1557" s="192">
        <f>W1557*H1557</f>
        <v>0</v>
      </c>
      <c r="Y1557" s="193" t="s">
        <v>1</v>
      </c>
      <c r="Z1557" s="33"/>
      <c r="AA1557" s="33"/>
      <c r="AB1557" s="33"/>
      <c r="AC1557" s="33"/>
      <c r="AD1557" s="33"/>
      <c r="AE1557" s="33"/>
      <c r="AR1557" s="194" t="s">
        <v>152</v>
      </c>
      <c r="AT1557" s="194" t="s">
        <v>140</v>
      </c>
      <c r="AU1557" s="194" t="s">
        <v>79</v>
      </c>
      <c r="AY1557" s="14" t="s">
        <v>146</v>
      </c>
      <c r="BE1557" s="114">
        <f>IF(O1557="základní",K1557,0)</f>
        <v>0</v>
      </c>
      <c r="BF1557" s="114">
        <f>IF(O1557="snížená",K1557,0)</f>
        <v>0</v>
      </c>
      <c r="BG1557" s="114">
        <f>IF(O1557="zákl. přenesená",K1557,0)</f>
        <v>0</v>
      </c>
      <c r="BH1557" s="114">
        <f>IF(O1557="sníž. přenesená",K1557,0)</f>
        <v>0</v>
      </c>
      <c r="BI1557" s="114">
        <f>IF(O1557="nulová",K1557,0)</f>
        <v>0</v>
      </c>
      <c r="BJ1557" s="14" t="s">
        <v>87</v>
      </c>
      <c r="BK1557" s="114">
        <f>ROUND(P1557*H1557,2)</f>
        <v>0</v>
      </c>
      <c r="BL1557" s="14" t="s">
        <v>152</v>
      </c>
      <c r="BM1557" s="194" t="s">
        <v>2996</v>
      </c>
    </row>
    <row r="1558" spans="1:65" s="2" customFormat="1" ht="11.25">
      <c r="A1558" s="33"/>
      <c r="B1558" s="34"/>
      <c r="C1558" s="35"/>
      <c r="D1558" s="195" t="s">
        <v>149</v>
      </c>
      <c r="E1558" s="35"/>
      <c r="F1558" s="196" t="s">
        <v>2995</v>
      </c>
      <c r="G1558" s="35"/>
      <c r="H1558" s="35"/>
      <c r="I1558" s="166"/>
      <c r="J1558" s="166"/>
      <c r="K1558" s="35"/>
      <c r="L1558" s="35"/>
      <c r="M1558" s="36"/>
      <c r="N1558" s="197"/>
      <c r="O1558" s="198"/>
      <c r="P1558" s="70"/>
      <c r="Q1558" s="70"/>
      <c r="R1558" s="70"/>
      <c r="S1558" s="70"/>
      <c r="T1558" s="70"/>
      <c r="U1558" s="70"/>
      <c r="V1558" s="70"/>
      <c r="W1558" s="70"/>
      <c r="X1558" s="70"/>
      <c r="Y1558" s="71"/>
      <c r="Z1558" s="33"/>
      <c r="AA1558" s="33"/>
      <c r="AB1558" s="33"/>
      <c r="AC1558" s="33"/>
      <c r="AD1558" s="33"/>
      <c r="AE1558" s="33"/>
      <c r="AT1558" s="14" t="s">
        <v>149</v>
      </c>
      <c r="AU1558" s="14" t="s">
        <v>79</v>
      </c>
    </row>
    <row r="1559" spans="1:65" s="2" customFormat="1" ht="24.2" customHeight="1">
      <c r="A1559" s="33"/>
      <c r="B1559" s="34"/>
      <c r="C1559" s="180" t="s">
        <v>2997</v>
      </c>
      <c r="D1559" s="180" t="s">
        <v>140</v>
      </c>
      <c r="E1559" s="181" t="s">
        <v>2998</v>
      </c>
      <c r="F1559" s="182" t="s">
        <v>2999</v>
      </c>
      <c r="G1559" s="183" t="s">
        <v>143</v>
      </c>
      <c r="H1559" s="184">
        <v>1</v>
      </c>
      <c r="I1559" s="185"/>
      <c r="J1559" s="186"/>
      <c r="K1559" s="187">
        <f>ROUND(P1559*H1559,2)</f>
        <v>0</v>
      </c>
      <c r="L1559" s="182" t="s">
        <v>144</v>
      </c>
      <c r="M1559" s="188"/>
      <c r="N1559" s="189" t="s">
        <v>1</v>
      </c>
      <c r="O1559" s="190" t="s">
        <v>42</v>
      </c>
      <c r="P1559" s="191">
        <f>I1559+J1559</f>
        <v>0</v>
      </c>
      <c r="Q1559" s="191">
        <f>ROUND(I1559*H1559,2)</f>
        <v>0</v>
      </c>
      <c r="R1559" s="191">
        <f>ROUND(J1559*H1559,2)</f>
        <v>0</v>
      </c>
      <c r="S1559" s="70"/>
      <c r="T1559" s="192">
        <f>S1559*H1559</f>
        <v>0</v>
      </c>
      <c r="U1559" s="192">
        <v>0</v>
      </c>
      <c r="V1559" s="192">
        <f>U1559*H1559</f>
        <v>0</v>
      </c>
      <c r="W1559" s="192">
        <v>0</v>
      </c>
      <c r="X1559" s="192">
        <f>W1559*H1559</f>
        <v>0</v>
      </c>
      <c r="Y1559" s="193" t="s">
        <v>1</v>
      </c>
      <c r="Z1559" s="33"/>
      <c r="AA1559" s="33"/>
      <c r="AB1559" s="33"/>
      <c r="AC1559" s="33"/>
      <c r="AD1559" s="33"/>
      <c r="AE1559" s="33"/>
      <c r="AR1559" s="194" t="s">
        <v>152</v>
      </c>
      <c r="AT1559" s="194" t="s">
        <v>140</v>
      </c>
      <c r="AU1559" s="194" t="s">
        <v>79</v>
      </c>
      <c r="AY1559" s="14" t="s">
        <v>146</v>
      </c>
      <c r="BE1559" s="114">
        <f>IF(O1559="základní",K1559,0)</f>
        <v>0</v>
      </c>
      <c r="BF1559" s="114">
        <f>IF(O1559="snížená",K1559,0)</f>
        <v>0</v>
      </c>
      <c r="BG1559" s="114">
        <f>IF(O1559="zákl. přenesená",K1559,0)</f>
        <v>0</v>
      </c>
      <c r="BH1559" s="114">
        <f>IF(O1559="sníž. přenesená",K1559,0)</f>
        <v>0</v>
      </c>
      <c r="BI1559" s="114">
        <f>IF(O1559="nulová",K1559,0)</f>
        <v>0</v>
      </c>
      <c r="BJ1559" s="14" t="s">
        <v>87</v>
      </c>
      <c r="BK1559" s="114">
        <f>ROUND(P1559*H1559,2)</f>
        <v>0</v>
      </c>
      <c r="BL1559" s="14" t="s">
        <v>152</v>
      </c>
      <c r="BM1559" s="194" t="s">
        <v>3000</v>
      </c>
    </row>
    <row r="1560" spans="1:65" s="2" customFormat="1" ht="11.25">
      <c r="A1560" s="33"/>
      <c r="B1560" s="34"/>
      <c r="C1560" s="35"/>
      <c r="D1560" s="195" t="s">
        <v>149</v>
      </c>
      <c r="E1560" s="35"/>
      <c r="F1560" s="196" t="s">
        <v>2999</v>
      </c>
      <c r="G1560" s="35"/>
      <c r="H1560" s="35"/>
      <c r="I1560" s="166"/>
      <c r="J1560" s="166"/>
      <c r="K1560" s="35"/>
      <c r="L1560" s="35"/>
      <c r="M1560" s="36"/>
      <c r="N1560" s="197"/>
      <c r="O1560" s="198"/>
      <c r="P1560" s="70"/>
      <c r="Q1560" s="70"/>
      <c r="R1560" s="70"/>
      <c r="S1560" s="70"/>
      <c r="T1560" s="70"/>
      <c r="U1560" s="70"/>
      <c r="V1560" s="70"/>
      <c r="W1560" s="70"/>
      <c r="X1560" s="70"/>
      <c r="Y1560" s="71"/>
      <c r="Z1560" s="33"/>
      <c r="AA1560" s="33"/>
      <c r="AB1560" s="33"/>
      <c r="AC1560" s="33"/>
      <c r="AD1560" s="33"/>
      <c r="AE1560" s="33"/>
      <c r="AT1560" s="14" t="s">
        <v>149</v>
      </c>
      <c r="AU1560" s="14" t="s">
        <v>79</v>
      </c>
    </row>
    <row r="1561" spans="1:65" s="2" customFormat="1" ht="24.2" customHeight="1">
      <c r="A1561" s="33"/>
      <c r="B1561" s="34"/>
      <c r="C1561" s="180" t="s">
        <v>3001</v>
      </c>
      <c r="D1561" s="180" t="s">
        <v>140</v>
      </c>
      <c r="E1561" s="181" t="s">
        <v>3002</v>
      </c>
      <c r="F1561" s="182" t="s">
        <v>3003</v>
      </c>
      <c r="G1561" s="183" t="s">
        <v>143</v>
      </c>
      <c r="H1561" s="184">
        <v>1</v>
      </c>
      <c r="I1561" s="185"/>
      <c r="J1561" s="186"/>
      <c r="K1561" s="187">
        <f>ROUND(P1561*H1561,2)</f>
        <v>0</v>
      </c>
      <c r="L1561" s="182" t="s">
        <v>144</v>
      </c>
      <c r="M1561" s="188"/>
      <c r="N1561" s="189" t="s">
        <v>1</v>
      </c>
      <c r="O1561" s="190" t="s">
        <v>42</v>
      </c>
      <c r="P1561" s="191">
        <f>I1561+J1561</f>
        <v>0</v>
      </c>
      <c r="Q1561" s="191">
        <f>ROUND(I1561*H1561,2)</f>
        <v>0</v>
      </c>
      <c r="R1561" s="191">
        <f>ROUND(J1561*H1561,2)</f>
        <v>0</v>
      </c>
      <c r="S1561" s="70"/>
      <c r="T1561" s="192">
        <f>S1561*H1561</f>
        <v>0</v>
      </c>
      <c r="U1561" s="192">
        <v>0</v>
      </c>
      <c r="V1561" s="192">
        <f>U1561*H1561</f>
        <v>0</v>
      </c>
      <c r="W1561" s="192">
        <v>0</v>
      </c>
      <c r="X1561" s="192">
        <f>W1561*H1561</f>
        <v>0</v>
      </c>
      <c r="Y1561" s="193" t="s">
        <v>1</v>
      </c>
      <c r="Z1561" s="33"/>
      <c r="AA1561" s="33"/>
      <c r="AB1561" s="33"/>
      <c r="AC1561" s="33"/>
      <c r="AD1561" s="33"/>
      <c r="AE1561" s="33"/>
      <c r="AR1561" s="194" t="s">
        <v>152</v>
      </c>
      <c r="AT1561" s="194" t="s">
        <v>140</v>
      </c>
      <c r="AU1561" s="194" t="s">
        <v>79</v>
      </c>
      <c r="AY1561" s="14" t="s">
        <v>146</v>
      </c>
      <c r="BE1561" s="114">
        <f>IF(O1561="základní",K1561,0)</f>
        <v>0</v>
      </c>
      <c r="BF1561" s="114">
        <f>IF(O1561="snížená",K1561,0)</f>
        <v>0</v>
      </c>
      <c r="BG1561" s="114">
        <f>IF(O1561="zákl. přenesená",K1561,0)</f>
        <v>0</v>
      </c>
      <c r="BH1561" s="114">
        <f>IF(O1561="sníž. přenesená",K1561,0)</f>
        <v>0</v>
      </c>
      <c r="BI1561" s="114">
        <f>IF(O1561="nulová",K1561,0)</f>
        <v>0</v>
      </c>
      <c r="BJ1561" s="14" t="s">
        <v>87</v>
      </c>
      <c r="BK1561" s="114">
        <f>ROUND(P1561*H1561,2)</f>
        <v>0</v>
      </c>
      <c r="BL1561" s="14" t="s">
        <v>152</v>
      </c>
      <c r="BM1561" s="194" t="s">
        <v>3004</v>
      </c>
    </row>
    <row r="1562" spans="1:65" s="2" customFormat="1" ht="11.25">
      <c r="A1562" s="33"/>
      <c r="B1562" s="34"/>
      <c r="C1562" s="35"/>
      <c r="D1562" s="195" t="s">
        <v>149</v>
      </c>
      <c r="E1562" s="35"/>
      <c r="F1562" s="196" t="s">
        <v>3003</v>
      </c>
      <c r="G1562" s="35"/>
      <c r="H1562" s="35"/>
      <c r="I1562" s="166"/>
      <c r="J1562" s="166"/>
      <c r="K1562" s="35"/>
      <c r="L1562" s="35"/>
      <c r="M1562" s="36"/>
      <c r="N1562" s="197"/>
      <c r="O1562" s="198"/>
      <c r="P1562" s="70"/>
      <c r="Q1562" s="70"/>
      <c r="R1562" s="70"/>
      <c r="S1562" s="70"/>
      <c r="T1562" s="70"/>
      <c r="U1562" s="70"/>
      <c r="V1562" s="70"/>
      <c r="W1562" s="70"/>
      <c r="X1562" s="70"/>
      <c r="Y1562" s="71"/>
      <c r="Z1562" s="33"/>
      <c r="AA1562" s="33"/>
      <c r="AB1562" s="33"/>
      <c r="AC1562" s="33"/>
      <c r="AD1562" s="33"/>
      <c r="AE1562" s="33"/>
      <c r="AT1562" s="14" t="s">
        <v>149</v>
      </c>
      <c r="AU1562" s="14" t="s">
        <v>79</v>
      </c>
    </row>
    <row r="1563" spans="1:65" s="2" customFormat="1" ht="24.2" customHeight="1">
      <c r="A1563" s="33"/>
      <c r="B1563" s="34"/>
      <c r="C1563" s="180" t="s">
        <v>3005</v>
      </c>
      <c r="D1563" s="180" t="s">
        <v>140</v>
      </c>
      <c r="E1563" s="181" t="s">
        <v>3006</v>
      </c>
      <c r="F1563" s="182" t="s">
        <v>3007</v>
      </c>
      <c r="G1563" s="183" t="s">
        <v>143</v>
      </c>
      <c r="H1563" s="184">
        <v>1</v>
      </c>
      <c r="I1563" s="185"/>
      <c r="J1563" s="186"/>
      <c r="K1563" s="187">
        <f>ROUND(P1563*H1563,2)</f>
        <v>0</v>
      </c>
      <c r="L1563" s="182" t="s">
        <v>144</v>
      </c>
      <c r="M1563" s="188"/>
      <c r="N1563" s="189" t="s">
        <v>1</v>
      </c>
      <c r="O1563" s="190" t="s">
        <v>42</v>
      </c>
      <c r="P1563" s="191">
        <f>I1563+J1563</f>
        <v>0</v>
      </c>
      <c r="Q1563" s="191">
        <f>ROUND(I1563*H1563,2)</f>
        <v>0</v>
      </c>
      <c r="R1563" s="191">
        <f>ROUND(J1563*H1563,2)</f>
        <v>0</v>
      </c>
      <c r="S1563" s="70"/>
      <c r="T1563" s="192">
        <f>S1563*H1563</f>
        <v>0</v>
      </c>
      <c r="U1563" s="192">
        <v>0</v>
      </c>
      <c r="V1563" s="192">
        <f>U1563*H1563</f>
        <v>0</v>
      </c>
      <c r="W1563" s="192">
        <v>0</v>
      </c>
      <c r="X1563" s="192">
        <f>W1563*H1563</f>
        <v>0</v>
      </c>
      <c r="Y1563" s="193" t="s">
        <v>1</v>
      </c>
      <c r="Z1563" s="33"/>
      <c r="AA1563" s="33"/>
      <c r="AB1563" s="33"/>
      <c r="AC1563" s="33"/>
      <c r="AD1563" s="33"/>
      <c r="AE1563" s="33"/>
      <c r="AR1563" s="194" t="s">
        <v>152</v>
      </c>
      <c r="AT1563" s="194" t="s">
        <v>140</v>
      </c>
      <c r="AU1563" s="194" t="s">
        <v>79</v>
      </c>
      <c r="AY1563" s="14" t="s">
        <v>146</v>
      </c>
      <c r="BE1563" s="114">
        <f>IF(O1563="základní",K1563,0)</f>
        <v>0</v>
      </c>
      <c r="BF1563" s="114">
        <f>IF(O1563="snížená",K1563,0)</f>
        <v>0</v>
      </c>
      <c r="BG1563" s="114">
        <f>IF(O1563="zákl. přenesená",K1563,0)</f>
        <v>0</v>
      </c>
      <c r="BH1563" s="114">
        <f>IF(O1563="sníž. přenesená",K1563,0)</f>
        <v>0</v>
      </c>
      <c r="BI1563" s="114">
        <f>IF(O1563="nulová",K1563,0)</f>
        <v>0</v>
      </c>
      <c r="BJ1563" s="14" t="s">
        <v>87</v>
      </c>
      <c r="BK1563" s="114">
        <f>ROUND(P1563*H1563,2)</f>
        <v>0</v>
      </c>
      <c r="BL1563" s="14" t="s">
        <v>152</v>
      </c>
      <c r="BM1563" s="194" t="s">
        <v>3008</v>
      </c>
    </row>
    <row r="1564" spans="1:65" s="2" customFormat="1" ht="11.25">
      <c r="A1564" s="33"/>
      <c r="B1564" s="34"/>
      <c r="C1564" s="35"/>
      <c r="D1564" s="195" t="s">
        <v>149</v>
      </c>
      <c r="E1564" s="35"/>
      <c r="F1564" s="196" t="s">
        <v>3007</v>
      </c>
      <c r="G1564" s="35"/>
      <c r="H1564" s="35"/>
      <c r="I1564" s="166"/>
      <c r="J1564" s="166"/>
      <c r="K1564" s="35"/>
      <c r="L1564" s="35"/>
      <c r="M1564" s="36"/>
      <c r="N1564" s="197"/>
      <c r="O1564" s="198"/>
      <c r="P1564" s="70"/>
      <c r="Q1564" s="70"/>
      <c r="R1564" s="70"/>
      <c r="S1564" s="70"/>
      <c r="T1564" s="70"/>
      <c r="U1564" s="70"/>
      <c r="V1564" s="70"/>
      <c r="W1564" s="70"/>
      <c r="X1564" s="70"/>
      <c r="Y1564" s="71"/>
      <c r="Z1564" s="33"/>
      <c r="AA1564" s="33"/>
      <c r="AB1564" s="33"/>
      <c r="AC1564" s="33"/>
      <c r="AD1564" s="33"/>
      <c r="AE1564" s="33"/>
      <c r="AT1564" s="14" t="s">
        <v>149</v>
      </c>
      <c r="AU1564" s="14" t="s">
        <v>79</v>
      </c>
    </row>
    <row r="1565" spans="1:65" s="2" customFormat="1" ht="24.2" customHeight="1">
      <c r="A1565" s="33"/>
      <c r="B1565" s="34"/>
      <c r="C1565" s="180" t="s">
        <v>3009</v>
      </c>
      <c r="D1565" s="180" t="s">
        <v>140</v>
      </c>
      <c r="E1565" s="181" t="s">
        <v>3010</v>
      </c>
      <c r="F1565" s="182" t="s">
        <v>3011</v>
      </c>
      <c r="G1565" s="183" t="s">
        <v>143</v>
      </c>
      <c r="H1565" s="184">
        <v>1</v>
      </c>
      <c r="I1565" s="185"/>
      <c r="J1565" s="186"/>
      <c r="K1565" s="187">
        <f>ROUND(P1565*H1565,2)</f>
        <v>0</v>
      </c>
      <c r="L1565" s="182" t="s">
        <v>144</v>
      </c>
      <c r="M1565" s="188"/>
      <c r="N1565" s="189" t="s">
        <v>1</v>
      </c>
      <c r="O1565" s="190" t="s">
        <v>42</v>
      </c>
      <c r="P1565" s="191">
        <f>I1565+J1565</f>
        <v>0</v>
      </c>
      <c r="Q1565" s="191">
        <f>ROUND(I1565*H1565,2)</f>
        <v>0</v>
      </c>
      <c r="R1565" s="191">
        <f>ROUND(J1565*H1565,2)</f>
        <v>0</v>
      </c>
      <c r="S1565" s="70"/>
      <c r="T1565" s="192">
        <f>S1565*H1565</f>
        <v>0</v>
      </c>
      <c r="U1565" s="192">
        <v>0</v>
      </c>
      <c r="V1565" s="192">
        <f>U1565*H1565</f>
        <v>0</v>
      </c>
      <c r="W1565" s="192">
        <v>0</v>
      </c>
      <c r="X1565" s="192">
        <f>W1565*H1565</f>
        <v>0</v>
      </c>
      <c r="Y1565" s="193" t="s">
        <v>1</v>
      </c>
      <c r="Z1565" s="33"/>
      <c r="AA1565" s="33"/>
      <c r="AB1565" s="33"/>
      <c r="AC1565" s="33"/>
      <c r="AD1565" s="33"/>
      <c r="AE1565" s="33"/>
      <c r="AR1565" s="194" t="s">
        <v>152</v>
      </c>
      <c r="AT1565" s="194" t="s">
        <v>140</v>
      </c>
      <c r="AU1565" s="194" t="s">
        <v>79</v>
      </c>
      <c r="AY1565" s="14" t="s">
        <v>146</v>
      </c>
      <c r="BE1565" s="114">
        <f>IF(O1565="základní",K1565,0)</f>
        <v>0</v>
      </c>
      <c r="BF1565" s="114">
        <f>IF(O1565="snížená",K1565,0)</f>
        <v>0</v>
      </c>
      <c r="BG1565" s="114">
        <f>IF(O1565="zákl. přenesená",K1565,0)</f>
        <v>0</v>
      </c>
      <c r="BH1565" s="114">
        <f>IF(O1565="sníž. přenesená",K1565,0)</f>
        <v>0</v>
      </c>
      <c r="BI1565" s="114">
        <f>IF(O1565="nulová",K1565,0)</f>
        <v>0</v>
      </c>
      <c r="BJ1565" s="14" t="s">
        <v>87</v>
      </c>
      <c r="BK1565" s="114">
        <f>ROUND(P1565*H1565,2)</f>
        <v>0</v>
      </c>
      <c r="BL1565" s="14" t="s">
        <v>152</v>
      </c>
      <c r="BM1565" s="194" t="s">
        <v>3012</v>
      </c>
    </row>
    <row r="1566" spans="1:65" s="2" customFormat="1" ht="11.25">
      <c r="A1566" s="33"/>
      <c r="B1566" s="34"/>
      <c r="C1566" s="35"/>
      <c r="D1566" s="195" t="s">
        <v>149</v>
      </c>
      <c r="E1566" s="35"/>
      <c r="F1566" s="196" t="s">
        <v>3011</v>
      </c>
      <c r="G1566" s="35"/>
      <c r="H1566" s="35"/>
      <c r="I1566" s="166"/>
      <c r="J1566" s="166"/>
      <c r="K1566" s="35"/>
      <c r="L1566" s="35"/>
      <c r="M1566" s="36"/>
      <c r="N1566" s="197"/>
      <c r="O1566" s="198"/>
      <c r="P1566" s="70"/>
      <c r="Q1566" s="70"/>
      <c r="R1566" s="70"/>
      <c r="S1566" s="70"/>
      <c r="T1566" s="70"/>
      <c r="U1566" s="70"/>
      <c r="V1566" s="70"/>
      <c r="W1566" s="70"/>
      <c r="X1566" s="70"/>
      <c r="Y1566" s="71"/>
      <c r="Z1566" s="33"/>
      <c r="AA1566" s="33"/>
      <c r="AB1566" s="33"/>
      <c r="AC1566" s="33"/>
      <c r="AD1566" s="33"/>
      <c r="AE1566" s="33"/>
      <c r="AT1566" s="14" t="s">
        <v>149</v>
      </c>
      <c r="AU1566" s="14" t="s">
        <v>79</v>
      </c>
    </row>
    <row r="1567" spans="1:65" s="2" customFormat="1" ht="24.2" customHeight="1">
      <c r="A1567" s="33"/>
      <c r="B1567" s="34"/>
      <c r="C1567" s="180" t="s">
        <v>3013</v>
      </c>
      <c r="D1567" s="180" t="s">
        <v>140</v>
      </c>
      <c r="E1567" s="181" t="s">
        <v>3014</v>
      </c>
      <c r="F1567" s="182" t="s">
        <v>3015</v>
      </c>
      <c r="G1567" s="183" t="s">
        <v>143</v>
      </c>
      <c r="H1567" s="184">
        <v>1</v>
      </c>
      <c r="I1567" s="185"/>
      <c r="J1567" s="186"/>
      <c r="K1567" s="187">
        <f>ROUND(P1567*H1567,2)</f>
        <v>0</v>
      </c>
      <c r="L1567" s="182" t="s">
        <v>144</v>
      </c>
      <c r="M1567" s="188"/>
      <c r="N1567" s="189" t="s">
        <v>1</v>
      </c>
      <c r="O1567" s="190" t="s">
        <v>42</v>
      </c>
      <c r="P1567" s="191">
        <f>I1567+J1567</f>
        <v>0</v>
      </c>
      <c r="Q1567" s="191">
        <f>ROUND(I1567*H1567,2)</f>
        <v>0</v>
      </c>
      <c r="R1567" s="191">
        <f>ROUND(J1567*H1567,2)</f>
        <v>0</v>
      </c>
      <c r="S1567" s="70"/>
      <c r="T1567" s="192">
        <f>S1567*H1567</f>
        <v>0</v>
      </c>
      <c r="U1567" s="192">
        <v>0</v>
      </c>
      <c r="V1567" s="192">
        <f>U1567*H1567</f>
        <v>0</v>
      </c>
      <c r="W1567" s="192">
        <v>0</v>
      </c>
      <c r="X1567" s="192">
        <f>W1567*H1567</f>
        <v>0</v>
      </c>
      <c r="Y1567" s="193" t="s">
        <v>1</v>
      </c>
      <c r="Z1567" s="33"/>
      <c r="AA1567" s="33"/>
      <c r="AB1567" s="33"/>
      <c r="AC1567" s="33"/>
      <c r="AD1567" s="33"/>
      <c r="AE1567" s="33"/>
      <c r="AR1567" s="194" t="s">
        <v>152</v>
      </c>
      <c r="AT1567" s="194" t="s">
        <v>140</v>
      </c>
      <c r="AU1567" s="194" t="s">
        <v>79</v>
      </c>
      <c r="AY1567" s="14" t="s">
        <v>146</v>
      </c>
      <c r="BE1567" s="114">
        <f>IF(O1567="základní",K1567,0)</f>
        <v>0</v>
      </c>
      <c r="BF1567" s="114">
        <f>IF(O1567="snížená",K1567,0)</f>
        <v>0</v>
      </c>
      <c r="BG1567" s="114">
        <f>IF(O1567="zákl. přenesená",K1567,0)</f>
        <v>0</v>
      </c>
      <c r="BH1567" s="114">
        <f>IF(O1567="sníž. přenesená",K1567,0)</f>
        <v>0</v>
      </c>
      <c r="BI1567" s="114">
        <f>IF(O1567="nulová",K1567,0)</f>
        <v>0</v>
      </c>
      <c r="BJ1567" s="14" t="s">
        <v>87</v>
      </c>
      <c r="BK1567" s="114">
        <f>ROUND(P1567*H1567,2)</f>
        <v>0</v>
      </c>
      <c r="BL1567" s="14" t="s">
        <v>152</v>
      </c>
      <c r="BM1567" s="194" t="s">
        <v>3016</v>
      </c>
    </row>
    <row r="1568" spans="1:65" s="2" customFormat="1" ht="11.25">
      <c r="A1568" s="33"/>
      <c r="B1568" s="34"/>
      <c r="C1568" s="35"/>
      <c r="D1568" s="195" t="s">
        <v>149</v>
      </c>
      <c r="E1568" s="35"/>
      <c r="F1568" s="196" t="s">
        <v>3015</v>
      </c>
      <c r="G1568" s="35"/>
      <c r="H1568" s="35"/>
      <c r="I1568" s="166"/>
      <c r="J1568" s="166"/>
      <c r="K1568" s="35"/>
      <c r="L1568" s="35"/>
      <c r="M1568" s="36"/>
      <c r="N1568" s="197"/>
      <c r="O1568" s="198"/>
      <c r="P1568" s="70"/>
      <c r="Q1568" s="70"/>
      <c r="R1568" s="70"/>
      <c r="S1568" s="70"/>
      <c r="T1568" s="70"/>
      <c r="U1568" s="70"/>
      <c r="V1568" s="70"/>
      <c r="W1568" s="70"/>
      <c r="X1568" s="70"/>
      <c r="Y1568" s="71"/>
      <c r="Z1568" s="33"/>
      <c r="AA1568" s="33"/>
      <c r="AB1568" s="33"/>
      <c r="AC1568" s="33"/>
      <c r="AD1568" s="33"/>
      <c r="AE1568" s="33"/>
      <c r="AT1568" s="14" t="s">
        <v>149</v>
      </c>
      <c r="AU1568" s="14" t="s">
        <v>79</v>
      </c>
    </row>
    <row r="1569" spans="1:65" s="2" customFormat="1" ht="24.2" customHeight="1">
      <c r="A1569" s="33"/>
      <c r="B1569" s="34"/>
      <c r="C1569" s="180" t="s">
        <v>3017</v>
      </c>
      <c r="D1569" s="180" t="s">
        <v>140</v>
      </c>
      <c r="E1569" s="181" t="s">
        <v>3018</v>
      </c>
      <c r="F1569" s="182" t="s">
        <v>3019</v>
      </c>
      <c r="G1569" s="183" t="s">
        <v>143</v>
      </c>
      <c r="H1569" s="184">
        <v>1</v>
      </c>
      <c r="I1569" s="185"/>
      <c r="J1569" s="186"/>
      <c r="K1569" s="187">
        <f>ROUND(P1569*H1569,2)</f>
        <v>0</v>
      </c>
      <c r="L1569" s="182" t="s">
        <v>144</v>
      </c>
      <c r="M1569" s="188"/>
      <c r="N1569" s="189" t="s">
        <v>1</v>
      </c>
      <c r="O1569" s="190" t="s">
        <v>42</v>
      </c>
      <c r="P1569" s="191">
        <f>I1569+J1569</f>
        <v>0</v>
      </c>
      <c r="Q1569" s="191">
        <f>ROUND(I1569*H1569,2)</f>
        <v>0</v>
      </c>
      <c r="R1569" s="191">
        <f>ROUND(J1569*H1569,2)</f>
        <v>0</v>
      </c>
      <c r="S1569" s="70"/>
      <c r="T1569" s="192">
        <f>S1569*H1569</f>
        <v>0</v>
      </c>
      <c r="U1569" s="192">
        <v>0</v>
      </c>
      <c r="V1569" s="192">
        <f>U1569*H1569</f>
        <v>0</v>
      </c>
      <c r="W1569" s="192">
        <v>0</v>
      </c>
      <c r="X1569" s="192">
        <f>W1569*H1569</f>
        <v>0</v>
      </c>
      <c r="Y1569" s="193" t="s">
        <v>1</v>
      </c>
      <c r="Z1569" s="33"/>
      <c r="AA1569" s="33"/>
      <c r="AB1569" s="33"/>
      <c r="AC1569" s="33"/>
      <c r="AD1569" s="33"/>
      <c r="AE1569" s="33"/>
      <c r="AR1569" s="194" t="s">
        <v>152</v>
      </c>
      <c r="AT1569" s="194" t="s">
        <v>140</v>
      </c>
      <c r="AU1569" s="194" t="s">
        <v>79</v>
      </c>
      <c r="AY1569" s="14" t="s">
        <v>146</v>
      </c>
      <c r="BE1569" s="114">
        <f>IF(O1569="základní",K1569,0)</f>
        <v>0</v>
      </c>
      <c r="BF1569" s="114">
        <f>IF(O1569="snížená",K1569,0)</f>
        <v>0</v>
      </c>
      <c r="BG1569" s="114">
        <f>IF(O1569="zákl. přenesená",K1569,0)</f>
        <v>0</v>
      </c>
      <c r="BH1569" s="114">
        <f>IF(O1569="sníž. přenesená",K1569,0)</f>
        <v>0</v>
      </c>
      <c r="BI1569" s="114">
        <f>IF(O1569="nulová",K1569,0)</f>
        <v>0</v>
      </c>
      <c r="BJ1569" s="14" t="s">
        <v>87</v>
      </c>
      <c r="BK1569" s="114">
        <f>ROUND(P1569*H1569,2)</f>
        <v>0</v>
      </c>
      <c r="BL1569" s="14" t="s">
        <v>152</v>
      </c>
      <c r="BM1569" s="194" t="s">
        <v>3020</v>
      </c>
    </row>
    <row r="1570" spans="1:65" s="2" customFormat="1" ht="11.25">
      <c r="A1570" s="33"/>
      <c r="B1570" s="34"/>
      <c r="C1570" s="35"/>
      <c r="D1570" s="195" t="s">
        <v>149</v>
      </c>
      <c r="E1570" s="35"/>
      <c r="F1570" s="196" t="s">
        <v>3019</v>
      </c>
      <c r="G1570" s="35"/>
      <c r="H1570" s="35"/>
      <c r="I1570" s="166"/>
      <c r="J1570" s="166"/>
      <c r="K1570" s="35"/>
      <c r="L1570" s="35"/>
      <c r="M1570" s="36"/>
      <c r="N1570" s="197"/>
      <c r="O1570" s="198"/>
      <c r="P1570" s="70"/>
      <c r="Q1570" s="70"/>
      <c r="R1570" s="70"/>
      <c r="S1570" s="70"/>
      <c r="T1570" s="70"/>
      <c r="U1570" s="70"/>
      <c r="V1570" s="70"/>
      <c r="W1570" s="70"/>
      <c r="X1570" s="70"/>
      <c r="Y1570" s="71"/>
      <c r="Z1570" s="33"/>
      <c r="AA1570" s="33"/>
      <c r="AB1570" s="33"/>
      <c r="AC1570" s="33"/>
      <c r="AD1570" s="33"/>
      <c r="AE1570" s="33"/>
      <c r="AT1570" s="14" t="s">
        <v>149</v>
      </c>
      <c r="AU1570" s="14" t="s">
        <v>79</v>
      </c>
    </row>
    <row r="1571" spans="1:65" s="2" customFormat="1" ht="24.2" customHeight="1">
      <c r="A1571" s="33"/>
      <c r="B1571" s="34"/>
      <c r="C1571" s="180" t="s">
        <v>3021</v>
      </c>
      <c r="D1571" s="180" t="s">
        <v>140</v>
      </c>
      <c r="E1571" s="181" t="s">
        <v>3022</v>
      </c>
      <c r="F1571" s="182" t="s">
        <v>3023</v>
      </c>
      <c r="G1571" s="183" t="s">
        <v>143</v>
      </c>
      <c r="H1571" s="184">
        <v>1</v>
      </c>
      <c r="I1571" s="185"/>
      <c r="J1571" s="186"/>
      <c r="K1571" s="187">
        <f>ROUND(P1571*H1571,2)</f>
        <v>0</v>
      </c>
      <c r="L1571" s="182" t="s">
        <v>144</v>
      </c>
      <c r="M1571" s="188"/>
      <c r="N1571" s="189" t="s">
        <v>1</v>
      </c>
      <c r="O1571" s="190" t="s">
        <v>42</v>
      </c>
      <c r="P1571" s="191">
        <f>I1571+J1571</f>
        <v>0</v>
      </c>
      <c r="Q1571" s="191">
        <f>ROUND(I1571*H1571,2)</f>
        <v>0</v>
      </c>
      <c r="R1571" s="191">
        <f>ROUND(J1571*H1571,2)</f>
        <v>0</v>
      </c>
      <c r="S1571" s="70"/>
      <c r="T1571" s="192">
        <f>S1571*H1571</f>
        <v>0</v>
      </c>
      <c r="U1571" s="192">
        <v>0</v>
      </c>
      <c r="V1571" s="192">
        <f>U1571*H1571</f>
        <v>0</v>
      </c>
      <c r="W1571" s="192">
        <v>0</v>
      </c>
      <c r="X1571" s="192">
        <f>W1571*H1571</f>
        <v>0</v>
      </c>
      <c r="Y1571" s="193" t="s">
        <v>1</v>
      </c>
      <c r="Z1571" s="33"/>
      <c r="AA1571" s="33"/>
      <c r="AB1571" s="33"/>
      <c r="AC1571" s="33"/>
      <c r="AD1571" s="33"/>
      <c r="AE1571" s="33"/>
      <c r="AR1571" s="194" t="s">
        <v>152</v>
      </c>
      <c r="AT1571" s="194" t="s">
        <v>140</v>
      </c>
      <c r="AU1571" s="194" t="s">
        <v>79</v>
      </c>
      <c r="AY1571" s="14" t="s">
        <v>146</v>
      </c>
      <c r="BE1571" s="114">
        <f>IF(O1571="základní",K1571,0)</f>
        <v>0</v>
      </c>
      <c r="BF1571" s="114">
        <f>IF(O1571="snížená",K1571,0)</f>
        <v>0</v>
      </c>
      <c r="BG1571" s="114">
        <f>IF(O1571="zákl. přenesená",K1571,0)</f>
        <v>0</v>
      </c>
      <c r="BH1571" s="114">
        <f>IF(O1571="sníž. přenesená",K1571,0)</f>
        <v>0</v>
      </c>
      <c r="BI1571" s="114">
        <f>IF(O1571="nulová",K1571,0)</f>
        <v>0</v>
      </c>
      <c r="BJ1571" s="14" t="s">
        <v>87</v>
      </c>
      <c r="BK1571" s="114">
        <f>ROUND(P1571*H1571,2)</f>
        <v>0</v>
      </c>
      <c r="BL1571" s="14" t="s">
        <v>152</v>
      </c>
      <c r="BM1571" s="194" t="s">
        <v>3024</v>
      </c>
    </row>
    <row r="1572" spans="1:65" s="2" customFormat="1" ht="11.25">
      <c r="A1572" s="33"/>
      <c r="B1572" s="34"/>
      <c r="C1572" s="35"/>
      <c r="D1572" s="195" t="s">
        <v>149</v>
      </c>
      <c r="E1572" s="35"/>
      <c r="F1572" s="196" t="s">
        <v>3023</v>
      </c>
      <c r="G1572" s="35"/>
      <c r="H1572" s="35"/>
      <c r="I1572" s="166"/>
      <c r="J1572" s="166"/>
      <c r="K1572" s="35"/>
      <c r="L1572" s="35"/>
      <c r="M1572" s="36"/>
      <c r="N1572" s="197"/>
      <c r="O1572" s="198"/>
      <c r="P1572" s="70"/>
      <c r="Q1572" s="70"/>
      <c r="R1572" s="70"/>
      <c r="S1572" s="70"/>
      <c r="T1572" s="70"/>
      <c r="U1572" s="70"/>
      <c r="V1572" s="70"/>
      <c r="W1572" s="70"/>
      <c r="X1572" s="70"/>
      <c r="Y1572" s="71"/>
      <c r="Z1572" s="33"/>
      <c r="AA1572" s="33"/>
      <c r="AB1572" s="33"/>
      <c r="AC1572" s="33"/>
      <c r="AD1572" s="33"/>
      <c r="AE1572" s="33"/>
      <c r="AT1572" s="14" t="s">
        <v>149</v>
      </c>
      <c r="AU1572" s="14" t="s">
        <v>79</v>
      </c>
    </row>
    <row r="1573" spans="1:65" s="2" customFormat="1" ht="24.2" customHeight="1">
      <c r="A1573" s="33"/>
      <c r="B1573" s="34"/>
      <c r="C1573" s="180" t="s">
        <v>3025</v>
      </c>
      <c r="D1573" s="180" t="s">
        <v>140</v>
      </c>
      <c r="E1573" s="181" t="s">
        <v>3026</v>
      </c>
      <c r="F1573" s="182" t="s">
        <v>3027</v>
      </c>
      <c r="G1573" s="183" t="s">
        <v>143</v>
      </c>
      <c r="H1573" s="184">
        <v>1</v>
      </c>
      <c r="I1573" s="185"/>
      <c r="J1573" s="186"/>
      <c r="K1573" s="187">
        <f>ROUND(P1573*H1573,2)</f>
        <v>0</v>
      </c>
      <c r="L1573" s="182" t="s">
        <v>144</v>
      </c>
      <c r="M1573" s="188"/>
      <c r="N1573" s="189" t="s">
        <v>1</v>
      </c>
      <c r="O1573" s="190" t="s">
        <v>42</v>
      </c>
      <c r="P1573" s="191">
        <f>I1573+J1573</f>
        <v>0</v>
      </c>
      <c r="Q1573" s="191">
        <f>ROUND(I1573*H1573,2)</f>
        <v>0</v>
      </c>
      <c r="R1573" s="191">
        <f>ROUND(J1573*H1573,2)</f>
        <v>0</v>
      </c>
      <c r="S1573" s="70"/>
      <c r="T1573" s="192">
        <f>S1573*H1573</f>
        <v>0</v>
      </c>
      <c r="U1573" s="192">
        <v>0</v>
      </c>
      <c r="V1573" s="192">
        <f>U1573*H1573</f>
        <v>0</v>
      </c>
      <c r="W1573" s="192">
        <v>0</v>
      </c>
      <c r="X1573" s="192">
        <f>W1573*H1573</f>
        <v>0</v>
      </c>
      <c r="Y1573" s="193" t="s">
        <v>1</v>
      </c>
      <c r="Z1573" s="33"/>
      <c r="AA1573" s="33"/>
      <c r="AB1573" s="33"/>
      <c r="AC1573" s="33"/>
      <c r="AD1573" s="33"/>
      <c r="AE1573" s="33"/>
      <c r="AR1573" s="194" t="s">
        <v>152</v>
      </c>
      <c r="AT1573" s="194" t="s">
        <v>140</v>
      </c>
      <c r="AU1573" s="194" t="s">
        <v>79</v>
      </c>
      <c r="AY1573" s="14" t="s">
        <v>146</v>
      </c>
      <c r="BE1573" s="114">
        <f>IF(O1573="základní",K1573,0)</f>
        <v>0</v>
      </c>
      <c r="BF1573" s="114">
        <f>IF(O1573="snížená",K1573,0)</f>
        <v>0</v>
      </c>
      <c r="BG1573" s="114">
        <f>IF(O1573="zákl. přenesená",K1573,0)</f>
        <v>0</v>
      </c>
      <c r="BH1573" s="114">
        <f>IF(O1573="sníž. přenesená",K1573,0)</f>
        <v>0</v>
      </c>
      <c r="BI1573" s="114">
        <f>IF(O1573="nulová",K1573,0)</f>
        <v>0</v>
      </c>
      <c r="BJ1573" s="14" t="s">
        <v>87</v>
      </c>
      <c r="BK1573" s="114">
        <f>ROUND(P1573*H1573,2)</f>
        <v>0</v>
      </c>
      <c r="BL1573" s="14" t="s">
        <v>152</v>
      </c>
      <c r="BM1573" s="194" t="s">
        <v>3028</v>
      </c>
    </row>
    <row r="1574" spans="1:65" s="2" customFormat="1" ht="19.5">
      <c r="A1574" s="33"/>
      <c r="B1574" s="34"/>
      <c r="C1574" s="35"/>
      <c r="D1574" s="195" t="s">
        <v>149</v>
      </c>
      <c r="E1574" s="35"/>
      <c r="F1574" s="196" t="s">
        <v>3027</v>
      </c>
      <c r="G1574" s="35"/>
      <c r="H1574" s="35"/>
      <c r="I1574" s="166"/>
      <c r="J1574" s="166"/>
      <c r="K1574" s="35"/>
      <c r="L1574" s="35"/>
      <c r="M1574" s="36"/>
      <c r="N1574" s="197"/>
      <c r="O1574" s="198"/>
      <c r="P1574" s="70"/>
      <c r="Q1574" s="70"/>
      <c r="R1574" s="70"/>
      <c r="S1574" s="70"/>
      <c r="T1574" s="70"/>
      <c r="U1574" s="70"/>
      <c r="V1574" s="70"/>
      <c r="W1574" s="70"/>
      <c r="X1574" s="70"/>
      <c r="Y1574" s="71"/>
      <c r="Z1574" s="33"/>
      <c r="AA1574" s="33"/>
      <c r="AB1574" s="33"/>
      <c r="AC1574" s="33"/>
      <c r="AD1574" s="33"/>
      <c r="AE1574" s="33"/>
      <c r="AT1574" s="14" t="s">
        <v>149</v>
      </c>
      <c r="AU1574" s="14" t="s">
        <v>79</v>
      </c>
    </row>
    <row r="1575" spans="1:65" s="2" customFormat="1" ht="24.2" customHeight="1">
      <c r="A1575" s="33"/>
      <c r="B1575" s="34"/>
      <c r="C1575" s="180" t="s">
        <v>3029</v>
      </c>
      <c r="D1575" s="180" t="s">
        <v>140</v>
      </c>
      <c r="E1575" s="181" t="s">
        <v>3030</v>
      </c>
      <c r="F1575" s="182" t="s">
        <v>3031</v>
      </c>
      <c r="G1575" s="183" t="s">
        <v>143</v>
      </c>
      <c r="H1575" s="184">
        <v>1</v>
      </c>
      <c r="I1575" s="185"/>
      <c r="J1575" s="186"/>
      <c r="K1575" s="187">
        <f>ROUND(P1575*H1575,2)</f>
        <v>0</v>
      </c>
      <c r="L1575" s="182" t="s">
        <v>144</v>
      </c>
      <c r="M1575" s="188"/>
      <c r="N1575" s="189" t="s">
        <v>1</v>
      </c>
      <c r="O1575" s="190" t="s">
        <v>42</v>
      </c>
      <c r="P1575" s="191">
        <f>I1575+J1575</f>
        <v>0</v>
      </c>
      <c r="Q1575" s="191">
        <f>ROUND(I1575*H1575,2)</f>
        <v>0</v>
      </c>
      <c r="R1575" s="191">
        <f>ROUND(J1575*H1575,2)</f>
        <v>0</v>
      </c>
      <c r="S1575" s="70"/>
      <c r="T1575" s="192">
        <f>S1575*H1575</f>
        <v>0</v>
      </c>
      <c r="U1575" s="192">
        <v>0</v>
      </c>
      <c r="V1575" s="192">
        <f>U1575*H1575</f>
        <v>0</v>
      </c>
      <c r="W1575" s="192">
        <v>0</v>
      </c>
      <c r="X1575" s="192">
        <f>W1575*H1575</f>
        <v>0</v>
      </c>
      <c r="Y1575" s="193" t="s">
        <v>1</v>
      </c>
      <c r="Z1575" s="33"/>
      <c r="AA1575" s="33"/>
      <c r="AB1575" s="33"/>
      <c r="AC1575" s="33"/>
      <c r="AD1575" s="33"/>
      <c r="AE1575" s="33"/>
      <c r="AR1575" s="194" t="s">
        <v>152</v>
      </c>
      <c r="AT1575" s="194" t="s">
        <v>140</v>
      </c>
      <c r="AU1575" s="194" t="s">
        <v>79</v>
      </c>
      <c r="AY1575" s="14" t="s">
        <v>146</v>
      </c>
      <c r="BE1575" s="114">
        <f>IF(O1575="základní",K1575,0)</f>
        <v>0</v>
      </c>
      <c r="BF1575" s="114">
        <f>IF(O1575="snížená",K1575,0)</f>
        <v>0</v>
      </c>
      <c r="BG1575" s="114">
        <f>IF(O1575="zákl. přenesená",K1575,0)</f>
        <v>0</v>
      </c>
      <c r="BH1575" s="114">
        <f>IF(O1575="sníž. přenesená",K1575,0)</f>
        <v>0</v>
      </c>
      <c r="BI1575" s="114">
        <f>IF(O1575="nulová",K1575,0)</f>
        <v>0</v>
      </c>
      <c r="BJ1575" s="14" t="s">
        <v>87</v>
      </c>
      <c r="BK1575" s="114">
        <f>ROUND(P1575*H1575,2)</f>
        <v>0</v>
      </c>
      <c r="BL1575" s="14" t="s">
        <v>152</v>
      </c>
      <c r="BM1575" s="194" t="s">
        <v>3032</v>
      </c>
    </row>
    <row r="1576" spans="1:65" s="2" customFormat="1" ht="19.5">
      <c r="A1576" s="33"/>
      <c r="B1576" s="34"/>
      <c r="C1576" s="35"/>
      <c r="D1576" s="195" t="s">
        <v>149</v>
      </c>
      <c r="E1576" s="35"/>
      <c r="F1576" s="196" t="s">
        <v>3031</v>
      </c>
      <c r="G1576" s="35"/>
      <c r="H1576" s="35"/>
      <c r="I1576" s="166"/>
      <c r="J1576" s="166"/>
      <c r="K1576" s="35"/>
      <c r="L1576" s="35"/>
      <c r="M1576" s="36"/>
      <c r="N1576" s="197"/>
      <c r="O1576" s="198"/>
      <c r="P1576" s="70"/>
      <c r="Q1576" s="70"/>
      <c r="R1576" s="70"/>
      <c r="S1576" s="70"/>
      <c r="T1576" s="70"/>
      <c r="U1576" s="70"/>
      <c r="V1576" s="70"/>
      <c r="W1576" s="70"/>
      <c r="X1576" s="70"/>
      <c r="Y1576" s="71"/>
      <c r="Z1576" s="33"/>
      <c r="AA1576" s="33"/>
      <c r="AB1576" s="33"/>
      <c r="AC1576" s="33"/>
      <c r="AD1576" s="33"/>
      <c r="AE1576" s="33"/>
      <c r="AT1576" s="14" t="s">
        <v>149</v>
      </c>
      <c r="AU1576" s="14" t="s">
        <v>79</v>
      </c>
    </row>
    <row r="1577" spans="1:65" s="2" customFormat="1" ht="24.2" customHeight="1">
      <c r="A1577" s="33"/>
      <c r="B1577" s="34"/>
      <c r="C1577" s="180" t="s">
        <v>3033</v>
      </c>
      <c r="D1577" s="180" t="s">
        <v>140</v>
      </c>
      <c r="E1577" s="181" t="s">
        <v>3034</v>
      </c>
      <c r="F1577" s="182" t="s">
        <v>3035</v>
      </c>
      <c r="G1577" s="183" t="s">
        <v>143</v>
      </c>
      <c r="H1577" s="184">
        <v>1</v>
      </c>
      <c r="I1577" s="185"/>
      <c r="J1577" s="186"/>
      <c r="K1577" s="187">
        <f>ROUND(P1577*H1577,2)</f>
        <v>0</v>
      </c>
      <c r="L1577" s="182" t="s">
        <v>144</v>
      </c>
      <c r="M1577" s="188"/>
      <c r="N1577" s="189" t="s">
        <v>1</v>
      </c>
      <c r="O1577" s="190" t="s">
        <v>42</v>
      </c>
      <c r="P1577" s="191">
        <f>I1577+J1577</f>
        <v>0</v>
      </c>
      <c r="Q1577" s="191">
        <f>ROUND(I1577*H1577,2)</f>
        <v>0</v>
      </c>
      <c r="R1577" s="191">
        <f>ROUND(J1577*H1577,2)</f>
        <v>0</v>
      </c>
      <c r="S1577" s="70"/>
      <c r="T1577" s="192">
        <f>S1577*H1577</f>
        <v>0</v>
      </c>
      <c r="U1577" s="192">
        <v>0</v>
      </c>
      <c r="V1577" s="192">
        <f>U1577*H1577</f>
        <v>0</v>
      </c>
      <c r="W1577" s="192">
        <v>0</v>
      </c>
      <c r="X1577" s="192">
        <f>W1577*H1577</f>
        <v>0</v>
      </c>
      <c r="Y1577" s="193" t="s">
        <v>1</v>
      </c>
      <c r="Z1577" s="33"/>
      <c r="AA1577" s="33"/>
      <c r="AB1577" s="33"/>
      <c r="AC1577" s="33"/>
      <c r="AD1577" s="33"/>
      <c r="AE1577" s="33"/>
      <c r="AR1577" s="194" t="s">
        <v>152</v>
      </c>
      <c r="AT1577" s="194" t="s">
        <v>140</v>
      </c>
      <c r="AU1577" s="194" t="s">
        <v>79</v>
      </c>
      <c r="AY1577" s="14" t="s">
        <v>146</v>
      </c>
      <c r="BE1577" s="114">
        <f>IF(O1577="základní",K1577,0)</f>
        <v>0</v>
      </c>
      <c r="BF1577" s="114">
        <f>IF(O1577="snížená",K1577,0)</f>
        <v>0</v>
      </c>
      <c r="BG1577" s="114">
        <f>IF(O1577="zákl. přenesená",K1577,0)</f>
        <v>0</v>
      </c>
      <c r="BH1577" s="114">
        <f>IF(O1577="sníž. přenesená",K1577,0)</f>
        <v>0</v>
      </c>
      <c r="BI1577" s="114">
        <f>IF(O1577="nulová",K1577,0)</f>
        <v>0</v>
      </c>
      <c r="BJ1577" s="14" t="s">
        <v>87</v>
      </c>
      <c r="BK1577" s="114">
        <f>ROUND(P1577*H1577,2)</f>
        <v>0</v>
      </c>
      <c r="BL1577" s="14" t="s">
        <v>152</v>
      </c>
      <c r="BM1577" s="194" t="s">
        <v>3036</v>
      </c>
    </row>
    <row r="1578" spans="1:65" s="2" customFormat="1" ht="19.5">
      <c r="A1578" s="33"/>
      <c r="B1578" s="34"/>
      <c r="C1578" s="35"/>
      <c r="D1578" s="195" t="s">
        <v>149</v>
      </c>
      <c r="E1578" s="35"/>
      <c r="F1578" s="196" t="s">
        <v>3035</v>
      </c>
      <c r="G1578" s="35"/>
      <c r="H1578" s="35"/>
      <c r="I1578" s="166"/>
      <c r="J1578" s="166"/>
      <c r="K1578" s="35"/>
      <c r="L1578" s="35"/>
      <c r="M1578" s="36"/>
      <c r="N1578" s="197"/>
      <c r="O1578" s="198"/>
      <c r="P1578" s="70"/>
      <c r="Q1578" s="70"/>
      <c r="R1578" s="70"/>
      <c r="S1578" s="70"/>
      <c r="T1578" s="70"/>
      <c r="U1578" s="70"/>
      <c r="V1578" s="70"/>
      <c r="W1578" s="70"/>
      <c r="X1578" s="70"/>
      <c r="Y1578" s="71"/>
      <c r="Z1578" s="33"/>
      <c r="AA1578" s="33"/>
      <c r="AB1578" s="33"/>
      <c r="AC1578" s="33"/>
      <c r="AD1578" s="33"/>
      <c r="AE1578" s="33"/>
      <c r="AT1578" s="14" t="s">
        <v>149</v>
      </c>
      <c r="AU1578" s="14" t="s">
        <v>79</v>
      </c>
    </row>
    <row r="1579" spans="1:65" s="2" customFormat="1" ht="24.2" customHeight="1">
      <c r="A1579" s="33"/>
      <c r="B1579" s="34"/>
      <c r="C1579" s="180" t="s">
        <v>3037</v>
      </c>
      <c r="D1579" s="180" t="s">
        <v>140</v>
      </c>
      <c r="E1579" s="181" t="s">
        <v>3038</v>
      </c>
      <c r="F1579" s="182" t="s">
        <v>3039</v>
      </c>
      <c r="G1579" s="183" t="s">
        <v>143</v>
      </c>
      <c r="H1579" s="184">
        <v>1</v>
      </c>
      <c r="I1579" s="185"/>
      <c r="J1579" s="186"/>
      <c r="K1579" s="187">
        <f>ROUND(P1579*H1579,2)</f>
        <v>0</v>
      </c>
      <c r="L1579" s="182" t="s">
        <v>144</v>
      </c>
      <c r="M1579" s="188"/>
      <c r="N1579" s="189" t="s">
        <v>1</v>
      </c>
      <c r="O1579" s="190" t="s">
        <v>42</v>
      </c>
      <c r="P1579" s="191">
        <f>I1579+J1579</f>
        <v>0</v>
      </c>
      <c r="Q1579" s="191">
        <f>ROUND(I1579*H1579,2)</f>
        <v>0</v>
      </c>
      <c r="R1579" s="191">
        <f>ROUND(J1579*H1579,2)</f>
        <v>0</v>
      </c>
      <c r="S1579" s="70"/>
      <c r="T1579" s="192">
        <f>S1579*H1579</f>
        <v>0</v>
      </c>
      <c r="U1579" s="192">
        <v>0</v>
      </c>
      <c r="V1579" s="192">
        <f>U1579*H1579</f>
        <v>0</v>
      </c>
      <c r="W1579" s="192">
        <v>0</v>
      </c>
      <c r="X1579" s="192">
        <f>W1579*H1579</f>
        <v>0</v>
      </c>
      <c r="Y1579" s="193" t="s">
        <v>1</v>
      </c>
      <c r="Z1579" s="33"/>
      <c r="AA1579" s="33"/>
      <c r="AB1579" s="33"/>
      <c r="AC1579" s="33"/>
      <c r="AD1579" s="33"/>
      <c r="AE1579" s="33"/>
      <c r="AR1579" s="194" t="s">
        <v>152</v>
      </c>
      <c r="AT1579" s="194" t="s">
        <v>140</v>
      </c>
      <c r="AU1579" s="194" t="s">
        <v>79</v>
      </c>
      <c r="AY1579" s="14" t="s">
        <v>146</v>
      </c>
      <c r="BE1579" s="114">
        <f>IF(O1579="základní",K1579,0)</f>
        <v>0</v>
      </c>
      <c r="BF1579" s="114">
        <f>IF(O1579="snížená",K1579,0)</f>
        <v>0</v>
      </c>
      <c r="BG1579" s="114">
        <f>IF(O1579="zákl. přenesená",K1579,0)</f>
        <v>0</v>
      </c>
      <c r="BH1579" s="114">
        <f>IF(O1579="sníž. přenesená",K1579,0)</f>
        <v>0</v>
      </c>
      <c r="BI1579" s="114">
        <f>IF(O1579="nulová",K1579,0)</f>
        <v>0</v>
      </c>
      <c r="BJ1579" s="14" t="s">
        <v>87</v>
      </c>
      <c r="BK1579" s="114">
        <f>ROUND(P1579*H1579,2)</f>
        <v>0</v>
      </c>
      <c r="BL1579" s="14" t="s">
        <v>152</v>
      </c>
      <c r="BM1579" s="194" t="s">
        <v>3040</v>
      </c>
    </row>
    <row r="1580" spans="1:65" s="2" customFormat="1" ht="19.5">
      <c r="A1580" s="33"/>
      <c r="B1580" s="34"/>
      <c r="C1580" s="35"/>
      <c r="D1580" s="195" t="s">
        <v>149</v>
      </c>
      <c r="E1580" s="35"/>
      <c r="F1580" s="196" t="s">
        <v>3039</v>
      </c>
      <c r="G1580" s="35"/>
      <c r="H1580" s="35"/>
      <c r="I1580" s="166"/>
      <c r="J1580" s="166"/>
      <c r="K1580" s="35"/>
      <c r="L1580" s="35"/>
      <c r="M1580" s="36"/>
      <c r="N1580" s="197"/>
      <c r="O1580" s="198"/>
      <c r="P1580" s="70"/>
      <c r="Q1580" s="70"/>
      <c r="R1580" s="70"/>
      <c r="S1580" s="70"/>
      <c r="T1580" s="70"/>
      <c r="U1580" s="70"/>
      <c r="V1580" s="70"/>
      <c r="W1580" s="70"/>
      <c r="X1580" s="70"/>
      <c r="Y1580" s="71"/>
      <c r="Z1580" s="33"/>
      <c r="AA1580" s="33"/>
      <c r="AB1580" s="33"/>
      <c r="AC1580" s="33"/>
      <c r="AD1580" s="33"/>
      <c r="AE1580" s="33"/>
      <c r="AT1580" s="14" t="s">
        <v>149</v>
      </c>
      <c r="AU1580" s="14" t="s">
        <v>79</v>
      </c>
    </row>
    <row r="1581" spans="1:65" s="2" customFormat="1" ht="24.2" customHeight="1">
      <c r="A1581" s="33"/>
      <c r="B1581" s="34"/>
      <c r="C1581" s="180" t="s">
        <v>3041</v>
      </c>
      <c r="D1581" s="180" t="s">
        <v>140</v>
      </c>
      <c r="E1581" s="181" t="s">
        <v>3042</v>
      </c>
      <c r="F1581" s="182" t="s">
        <v>3043</v>
      </c>
      <c r="G1581" s="183" t="s">
        <v>143</v>
      </c>
      <c r="H1581" s="184">
        <v>1</v>
      </c>
      <c r="I1581" s="185"/>
      <c r="J1581" s="186"/>
      <c r="K1581" s="187">
        <f>ROUND(P1581*H1581,2)</f>
        <v>0</v>
      </c>
      <c r="L1581" s="182" t="s">
        <v>144</v>
      </c>
      <c r="M1581" s="188"/>
      <c r="N1581" s="189" t="s">
        <v>1</v>
      </c>
      <c r="O1581" s="190" t="s">
        <v>42</v>
      </c>
      <c r="P1581" s="191">
        <f>I1581+J1581</f>
        <v>0</v>
      </c>
      <c r="Q1581" s="191">
        <f>ROUND(I1581*H1581,2)</f>
        <v>0</v>
      </c>
      <c r="R1581" s="191">
        <f>ROUND(J1581*H1581,2)</f>
        <v>0</v>
      </c>
      <c r="S1581" s="70"/>
      <c r="T1581" s="192">
        <f>S1581*H1581</f>
        <v>0</v>
      </c>
      <c r="U1581" s="192">
        <v>0</v>
      </c>
      <c r="V1581" s="192">
        <f>U1581*H1581</f>
        <v>0</v>
      </c>
      <c r="W1581" s="192">
        <v>0</v>
      </c>
      <c r="X1581" s="192">
        <f>W1581*H1581</f>
        <v>0</v>
      </c>
      <c r="Y1581" s="193" t="s">
        <v>1</v>
      </c>
      <c r="Z1581" s="33"/>
      <c r="AA1581" s="33"/>
      <c r="AB1581" s="33"/>
      <c r="AC1581" s="33"/>
      <c r="AD1581" s="33"/>
      <c r="AE1581" s="33"/>
      <c r="AR1581" s="194" t="s">
        <v>152</v>
      </c>
      <c r="AT1581" s="194" t="s">
        <v>140</v>
      </c>
      <c r="AU1581" s="194" t="s">
        <v>79</v>
      </c>
      <c r="AY1581" s="14" t="s">
        <v>146</v>
      </c>
      <c r="BE1581" s="114">
        <f>IF(O1581="základní",K1581,0)</f>
        <v>0</v>
      </c>
      <c r="BF1581" s="114">
        <f>IF(O1581="snížená",K1581,0)</f>
        <v>0</v>
      </c>
      <c r="BG1581" s="114">
        <f>IF(O1581="zákl. přenesená",K1581,0)</f>
        <v>0</v>
      </c>
      <c r="BH1581" s="114">
        <f>IF(O1581="sníž. přenesená",K1581,0)</f>
        <v>0</v>
      </c>
      <c r="BI1581" s="114">
        <f>IF(O1581="nulová",K1581,0)</f>
        <v>0</v>
      </c>
      <c r="BJ1581" s="14" t="s">
        <v>87</v>
      </c>
      <c r="BK1581" s="114">
        <f>ROUND(P1581*H1581,2)</f>
        <v>0</v>
      </c>
      <c r="BL1581" s="14" t="s">
        <v>152</v>
      </c>
      <c r="BM1581" s="194" t="s">
        <v>3044</v>
      </c>
    </row>
    <row r="1582" spans="1:65" s="2" customFormat="1" ht="11.25">
      <c r="A1582" s="33"/>
      <c r="B1582" s="34"/>
      <c r="C1582" s="35"/>
      <c r="D1582" s="195" t="s">
        <v>149</v>
      </c>
      <c r="E1582" s="35"/>
      <c r="F1582" s="196" t="s">
        <v>3043</v>
      </c>
      <c r="G1582" s="35"/>
      <c r="H1582" s="35"/>
      <c r="I1582" s="166"/>
      <c r="J1582" s="166"/>
      <c r="K1582" s="35"/>
      <c r="L1582" s="35"/>
      <c r="M1582" s="36"/>
      <c r="N1582" s="197"/>
      <c r="O1582" s="198"/>
      <c r="P1582" s="70"/>
      <c r="Q1582" s="70"/>
      <c r="R1582" s="70"/>
      <c r="S1582" s="70"/>
      <c r="T1582" s="70"/>
      <c r="U1582" s="70"/>
      <c r="V1582" s="70"/>
      <c r="W1582" s="70"/>
      <c r="X1582" s="70"/>
      <c r="Y1582" s="71"/>
      <c r="Z1582" s="33"/>
      <c r="AA1582" s="33"/>
      <c r="AB1582" s="33"/>
      <c r="AC1582" s="33"/>
      <c r="AD1582" s="33"/>
      <c r="AE1582" s="33"/>
      <c r="AT1582" s="14" t="s">
        <v>149</v>
      </c>
      <c r="AU1582" s="14" t="s">
        <v>79</v>
      </c>
    </row>
    <row r="1583" spans="1:65" s="2" customFormat="1" ht="24.2" customHeight="1">
      <c r="A1583" s="33"/>
      <c r="B1583" s="34"/>
      <c r="C1583" s="180" t="s">
        <v>3045</v>
      </c>
      <c r="D1583" s="180" t="s">
        <v>140</v>
      </c>
      <c r="E1583" s="181" t="s">
        <v>3046</v>
      </c>
      <c r="F1583" s="182" t="s">
        <v>3047</v>
      </c>
      <c r="G1583" s="183" t="s">
        <v>143</v>
      </c>
      <c r="H1583" s="184">
        <v>1</v>
      </c>
      <c r="I1583" s="185"/>
      <c r="J1583" s="186"/>
      <c r="K1583" s="187">
        <f>ROUND(P1583*H1583,2)</f>
        <v>0</v>
      </c>
      <c r="L1583" s="182" t="s">
        <v>144</v>
      </c>
      <c r="M1583" s="188"/>
      <c r="N1583" s="189" t="s">
        <v>1</v>
      </c>
      <c r="O1583" s="190" t="s">
        <v>42</v>
      </c>
      <c r="P1583" s="191">
        <f>I1583+J1583</f>
        <v>0</v>
      </c>
      <c r="Q1583" s="191">
        <f>ROUND(I1583*H1583,2)</f>
        <v>0</v>
      </c>
      <c r="R1583" s="191">
        <f>ROUND(J1583*H1583,2)</f>
        <v>0</v>
      </c>
      <c r="S1583" s="70"/>
      <c r="T1583" s="192">
        <f>S1583*H1583</f>
        <v>0</v>
      </c>
      <c r="U1583" s="192">
        <v>0</v>
      </c>
      <c r="V1583" s="192">
        <f>U1583*H1583</f>
        <v>0</v>
      </c>
      <c r="W1583" s="192">
        <v>0</v>
      </c>
      <c r="X1583" s="192">
        <f>W1583*H1583</f>
        <v>0</v>
      </c>
      <c r="Y1583" s="193" t="s">
        <v>1</v>
      </c>
      <c r="Z1583" s="33"/>
      <c r="AA1583" s="33"/>
      <c r="AB1583" s="33"/>
      <c r="AC1583" s="33"/>
      <c r="AD1583" s="33"/>
      <c r="AE1583" s="33"/>
      <c r="AR1583" s="194" t="s">
        <v>152</v>
      </c>
      <c r="AT1583" s="194" t="s">
        <v>140</v>
      </c>
      <c r="AU1583" s="194" t="s">
        <v>79</v>
      </c>
      <c r="AY1583" s="14" t="s">
        <v>146</v>
      </c>
      <c r="BE1583" s="114">
        <f>IF(O1583="základní",K1583,0)</f>
        <v>0</v>
      </c>
      <c r="BF1583" s="114">
        <f>IF(O1583="snížená",K1583,0)</f>
        <v>0</v>
      </c>
      <c r="BG1583" s="114">
        <f>IF(O1583="zákl. přenesená",K1583,0)</f>
        <v>0</v>
      </c>
      <c r="BH1583" s="114">
        <f>IF(O1583="sníž. přenesená",K1583,0)</f>
        <v>0</v>
      </c>
      <c r="BI1583" s="114">
        <f>IF(O1583="nulová",K1583,0)</f>
        <v>0</v>
      </c>
      <c r="BJ1583" s="14" t="s">
        <v>87</v>
      </c>
      <c r="BK1583" s="114">
        <f>ROUND(P1583*H1583,2)</f>
        <v>0</v>
      </c>
      <c r="BL1583" s="14" t="s">
        <v>152</v>
      </c>
      <c r="BM1583" s="194" t="s">
        <v>3048</v>
      </c>
    </row>
    <row r="1584" spans="1:65" s="2" customFormat="1" ht="11.25">
      <c r="A1584" s="33"/>
      <c r="B1584" s="34"/>
      <c r="C1584" s="35"/>
      <c r="D1584" s="195" t="s">
        <v>149</v>
      </c>
      <c r="E1584" s="35"/>
      <c r="F1584" s="196" t="s">
        <v>3047</v>
      </c>
      <c r="G1584" s="35"/>
      <c r="H1584" s="35"/>
      <c r="I1584" s="166"/>
      <c r="J1584" s="166"/>
      <c r="K1584" s="35"/>
      <c r="L1584" s="35"/>
      <c r="M1584" s="36"/>
      <c r="N1584" s="197"/>
      <c r="O1584" s="198"/>
      <c r="P1584" s="70"/>
      <c r="Q1584" s="70"/>
      <c r="R1584" s="70"/>
      <c r="S1584" s="70"/>
      <c r="T1584" s="70"/>
      <c r="U1584" s="70"/>
      <c r="V1584" s="70"/>
      <c r="W1584" s="70"/>
      <c r="X1584" s="70"/>
      <c r="Y1584" s="71"/>
      <c r="Z1584" s="33"/>
      <c r="AA1584" s="33"/>
      <c r="AB1584" s="33"/>
      <c r="AC1584" s="33"/>
      <c r="AD1584" s="33"/>
      <c r="AE1584" s="33"/>
      <c r="AT1584" s="14" t="s">
        <v>149</v>
      </c>
      <c r="AU1584" s="14" t="s">
        <v>79</v>
      </c>
    </row>
    <row r="1585" spans="1:65" s="2" customFormat="1" ht="24.2" customHeight="1">
      <c r="A1585" s="33"/>
      <c r="B1585" s="34"/>
      <c r="C1585" s="180" t="s">
        <v>3049</v>
      </c>
      <c r="D1585" s="180" t="s">
        <v>140</v>
      </c>
      <c r="E1585" s="181" t="s">
        <v>3050</v>
      </c>
      <c r="F1585" s="182" t="s">
        <v>3051</v>
      </c>
      <c r="G1585" s="183" t="s">
        <v>143</v>
      </c>
      <c r="H1585" s="184">
        <v>1</v>
      </c>
      <c r="I1585" s="185"/>
      <c r="J1585" s="186"/>
      <c r="K1585" s="187">
        <f>ROUND(P1585*H1585,2)</f>
        <v>0</v>
      </c>
      <c r="L1585" s="182" t="s">
        <v>144</v>
      </c>
      <c r="M1585" s="188"/>
      <c r="N1585" s="189" t="s">
        <v>1</v>
      </c>
      <c r="O1585" s="190" t="s">
        <v>42</v>
      </c>
      <c r="P1585" s="191">
        <f>I1585+J1585</f>
        <v>0</v>
      </c>
      <c r="Q1585" s="191">
        <f>ROUND(I1585*H1585,2)</f>
        <v>0</v>
      </c>
      <c r="R1585" s="191">
        <f>ROUND(J1585*H1585,2)</f>
        <v>0</v>
      </c>
      <c r="S1585" s="70"/>
      <c r="T1585" s="192">
        <f>S1585*H1585</f>
        <v>0</v>
      </c>
      <c r="U1585" s="192">
        <v>0</v>
      </c>
      <c r="V1585" s="192">
        <f>U1585*H1585</f>
        <v>0</v>
      </c>
      <c r="W1585" s="192">
        <v>0</v>
      </c>
      <c r="X1585" s="192">
        <f>W1585*H1585</f>
        <v>0</v>
      </c>
      <c r="Y1585" s="193" t="s">
        <v>1</v>
      </c>
      <c r="Z1585" s="33"/>
      <c r="AA1585" s="33"/>
      <c r="AB1585" s="33"/>
      <c r="AC1585" s="33"/>
      <c r="AD1585" s="33"/>
      <c r="AE1585" s="33"/>
      <c r="AR1585" s="194" t="s">
        <v>152</v>
      </c>
      <c r="AT1585" s="194" t="s">
        <v>140</v>
      </c>
      <c r="AU1585" s="194" t="s">
        <v>79</v>
      </c>
      <c r="AY1585" s="14" t="s">
        <v>146</v>
      </c>
      <c r="BE1585" s="114">
        <f>IF(O1585="základní",K1585,0)</f>
        <v>0</v>
      </c>
      <c r="BF1585" s="114">
        <f>IF(O1585="snížená",K1585,0)</f>
        <v>0</v>
      </c>
      <c r="BG1585" s="114">
        <f>IF(O1585="zákl. přenesená",K1585,0)</f>
        <v>0</v>
      </c>
      <c r="BH1585" s="114">
        <f>IF(O1585="sníž. přenesená",K1585,0)</f>
        <v>0</v>
      </c>
      <c r="BI1585" s="114">
        <f>IF(O1585="nulová",K1585,0)</f>
        <v>0</v>
      </c>
      <c r="BJ1585" s="14" t="s">
        <v>87</v>
      </c>
      <c r="BK1585" s="114">
        <f>ROUND(P1585*H1585,2)</f>
        <v>0</v>
      </c>
      <c r="BL1585" s="14" t="s">
        <v>152</v>
      </c>
      <c r="BM1585" s="194" t="s">
        <v>3052</v>
      </c>
    </row>
    <row r="1586" spans="1:65" s="2" customFormat="1" ht="11.25">
      <c r="A1586" s="33"/>
      <c r="B1586" s="34"/>
      <c r="C1586" s="35"/>
      <c r="D1586" s="195" t="s">
        <v>149</v>
      </c>
      <c r="E1586" s="35"/>
      <c r="F1586" s="196" t="s">
        <v>3051</v>
      </c>
      <c r="G1586" s="35"/>
      <c r="H1586" s="35"/>
      <c r="I1586" s="166"/>
      <c r="J1586" s="166"/>
      <c r="K1586" s="35"/>
      <c r="L1586" s="35"/>
      <c r="M1586" s="36"/>
      <c r="N1586" s="197"/>
      <c r="O1586" s="198"/>
      <c r="P1586" s="70"/>
      <c r="Q1586" s="70"/>
      <c r="R1586" s="70"/>
      <c r="S1586" s="70"/>
      <c r="T1586" s="70"/>
      <c r="U1586" s="70"/>
      <c r="V1586" s="70"/>
      <c r="W1586" s="70"/>
      <c r="X1586" s="70"/>
      <c r="Y1586" s="71"/>
      <c r="Z1586" s="33"/>
      <c r="AA1586" s="33"/>
      <c r="AB1586" s="33"/>
      <c r="AC1586" s="33"/>
      <c r="AD1586" s="33"/>
      <c r="AE1586" s="33"/>
      <c r="AT1586" s="14" t="s">
        <v>149</v>
      </c>
      <c r="AU1586" s="14" t="s">
        <v>79</v>
      </c>
    </row>
    <row r="1587" spans="1:65" s="2" customFormat="1" ht="24.2" customHeight="1">
      <c r="A1587" s="33"/>
      <c r="B1587" s="34"/>
      <c r="C1587" s="180" t="s">
        <v>3053</v>
      </c>
      <c r="D1587" s="180" t="s">
        <v>140</v>
      </c>
      <c r="E1587" s="181" t="s">
        <v>3054</v>
      </c>
      <c r="F1587" s="182" t="s">
        <v>3055</v>
      </c>
      <c r="G1587" s="183" t="s">
        <v>143</v>
      </c>
      <c r="H1587" s="184">
        <v>1</v>
      </c>
      <c r="I1587" s="185"/>
      <c r="J1587" s="186"/>
      <c r="K1587" s="187">
        <f>ROUND(P1587*H1587,2)</f>
        <v>0</v>
      </c>
      <c r="L1587" s="182" t="s">
        <v>144</v>
      </c>
      <c r="M1587" s="188"/>
      <c r="N1587" s="189" t="s">
        <v>1</v>
      </c>
      <c r="O1587" s="190" t="s">
        <v>42</v>
      </c>
      <c r="P1587" s="191">
        <f>I1587+J1587</f>
        <v>0</v>
      </c>
      <c r="Q1587" s="191">
        <f>ROUND(I1587*H1587,2)</f>
        <v>0</v>
      </c>
      <c r="R1587" s="191">
        <f>ROUND(J1587*H1587,2)</f>
        <v>0</v>
      </c>
      <c r="S1587" s="70"/>
      <c r="T1587" s="192">
        <f>S1587*H1587</f>
        <v>0</v>
      </c>
      <c r="U1587" s="192">
        <v>0</v>
      </c>
      <c r="V1587" s="192">
        <f>U1587*H1587</f>
        <v>0</v>
      </c>
      <c r="W1587" s="192">
        <v>0</v>
      </c>
      <c r="X1587" s="192">
        <f>W1587*H1587</f>
        <v>0</v>
      </c>
      <c r="Y1587" s="193" t="s">
        <v>1</v>
      </c>
      <c r="Z1587" s="33"/>
      <c r="AA1587" s="33"/>
      <c r="AB1587" s="33"/>
      <c r="AC1587" s="33"/>
      <c r="AD1587" s="33"/>
      <c r="AE1587" s="33"/>
      <c r="AR1587" s="194" t="s">
        <v>152</v>
      </c>
      <c r="AT1587" s="194" t="s">
        <v>140</v>
      </c>
      <c r="AU1587" s="194" t="s">
        <v>79</v>
      </c>
      <c r="AY1587" s="14" t="s">
        <v>146</v>
      </c>
      <c r="BE1587" s="114">
        <f>IF(O1587="základní",K1587,0)</f>
        <v>0</v>
      </c>
      <c r="BF1587" s="114">
        <f>IF(O1587="snížená",K1587,0)</f>
        <v>0</v>
      </c>
      <c r="BG1587" s="114">
        <f>IF(O1587="zákl. přenesená",K1587,0)</f>
        <v>0</v>
      </c>
      <c r="BH1587" s="114">
        <f>IF(O1587="sníž. přenesená",K1587,0)</f>
        <v>0</v>
      </c>
      <c r="BI1587" s="114">
        <f>IF(O1587="nulová",K1587,0)</f>
        <v>0</v>
      </c>
      <c r="BJ1587" s="14" t="s">
        <v>87</v>
      </c>
      <c r="BK1587" s="114">
        <f>ROUND(P1587*H1587,2)</f>
        <v>0</v>
      </c>
      <c r="BL1587" s="14" t="s">
        <v>152</v>
      </c>
      <c r="BM1587" s="194" t="s">
        <v>3056</v>
      </c>
    </row>
    <row r="1588" spans="1:65" s="2" customFormat="1" ht="11.25">
      <c r="A1588" s="33"/>
      <c r="B1588" s="34"/>
      <c r="C1588" s="35"/>
      <c r="D1588" s="195" t="s">
        <v>149</v>
      </c>
      <c r="E1588" s="35"/>
      <c r="F1588" s="196" t="s">
        <v>3055</v>
      </c>
      <c r="G1588" s="35"/>
      <c r="H1588" s="35"/>
      <c r="I1588" s="166"/>
      <c r="J1588" s="166"/>
      <c r="K1588" s="35"/>
      <c r="L1588" s="35"/>
      <c r="M1588" s="36"/>
      <c r="N1588" s="197"/>
      <c r="O1588" s="198"/>
      <c r="P1588" s="70"/>
      <c r="Q1588" s="70"/>
      <c r="R1588" s="70"/>
      <c r="S1588" s="70"/>
      <c r="T1588" s="70"/>
      <c r="U1588" s="70"/>
      <c r="V1588" s="70"/>
      <c r="W1588" s="70"/>
      <c r="X1588" s="70"/>
      <c r="Y1588" s="71"/>
      <c r="Z1588" s="33"/>
      <c r="AA1588" s="33"/>
      <c r="AB1588" s="33"/>
      <c r="AC1588" s="33"/>
      <c r="AD1588" s="33"/>
      <c r="AE1588" s="33"/>
      <c r="AT1588" s="14" t="s">
        <v>149</v>
      </c>
      <c r="AU1588" s="14" t="s">
        <v>79</v>
      </c>
    </row>
    <row r="1589" spans="1:65" s="2" customFormat="1" ht="24.2" customHeight="1">
      <c r="A1589" s="33"/>
      <c r="B1589" s="34"/>
      <c r="C1589" s="180" t="s">
        <v>3057</v>
      </c>
      <c r="D1589" s="180" t="s">
        <v>140</v>
      </c>
      <c r="E1589" s="181" t="s">
        <v>3058</v>
      </c>
      <c r="F1589" s="182" t="s">
        <v>3059</v>
      </c>
      <c r="G1589" s="183" t="s">
        <v>143</v>
      </c>
      <c r="H1589" s="184">
        <v>1</v>
      </c>
      <c r="I1589" s="185"/>
      <c r="J1589" s="186"/>
      <c r="K1589" s="187">
        <f>ROUND(P1589*H1589,2)</f>
        <v>0</v>
      </c>
      <c r="L1589" s="182" t="s">
        <v>144</v>
      </c>
      <c r="M1589" s="188"/>
      <c r="N1589" s="189" t="s">
        <v>1</v>
      </c>
      <c r="O1589" s="190" t="s">
        <v>42</v>
      </c>
      <c r="P1589" s="191">
        <f>I1589+J1589</f>
        <v>0</v>
      </c>
      <c r="Q1589" s="191">
        <f>ROUND(I1589*H1589,2)</f>
        <v>0</v>
      </c>
      <c r="R1589" s="191">
        <f>ROUND(J1589*H1589,2)</f>
        <v>0</v>
      </c>
      <c r="S1589" s="70"/>
      <c r="T1589" s="192">
        <f>S1589*H1589</f>
        <v>0</v>
      </c>
      <c r="U1589" s="192">
        <v>0</v>
      </c>
      <c r="V1589" s="192">
        <f>U1589*H1589</f>
        <v>0</v>
      </c>
      <c r="W1589" s="192">
        <v>0</v>
      </c>
      <c r="X1589" s="192">
        <f>W1589*H1589</f>
        <v>0</v>
      </c>
      <c r="Y1589" s="193" t="s">
        <v>1</v>
      </c>
      <c r="Z1589" s="33"/>
      <c r="AA1589" s="33"/>
      <c r="AB1589" s="33"/>
      <c r="AC1589" s="33"/>
      <c r="AD1589" s="33"/>
      <c r="AE1589" s="33"/>
      <c r="AR1589" s="194" t="s">
        <v>152</v>
      </c>
      <c r="AT1589" s="194" t="s">
        <v>140</v>
      </c>
      <c r="AU1589" s="194" t="s">
        <v>79</v>
      </c>
      <c r="AY1589" s="14" t="s">
        <v>146</v>
      </c>
      <c r="BE1589" s="114">
        <f>IF(O1589="základní",K1589,0)</f>
        <v>0</v>
      </c>
      <c r="BF1589" s="114">
        <f>IF(O1589="snížená",K1589,0)</f>
        <v>0</v>
      </c>
      <c r="BG1589" s="114">
        <f>IF(O1589="zákl. přenesená",K1589,0)</f>
        <v>0</v>
      </c>
      <c r="BH1589" s="114">
        <f>IF(O1589="sníž. přenesená",K1589,0)</f>
        <v>0</v>
      </c>
      <c r="BI1589" s="114">
        <f>IF(O1589="nulová",K1589,0)</f>
        <v>0</v>
      </c>
      <c r="BJ1589" s="14" t="s">
        <v>87</v>
      </c>
      <c r="BK1589" s="114">
        <f>ROUND(P1589*H1589,2)</f>
        <v>0</v>
      </c>
      <c r="BL1589" s="14" t="s">
        <v>152</v>
      </c>
      <c r="BM1589" s="194" t="s">
        <v>3060</v>
      </c>
    </row>
    <row r="1590" spans="1:65" s="2" customFormat="1" ht="11.25">
      <c r="A1590" s="33"/>
      <c r="B1590" s="34"/>
      <c r="C1590" s="35"/>
      <c r="D1590" s="195" t="s">
        <v>149</v>
      </c>
      <c r="E1590" s="35"/>
      <c r="F1590" s="196" t="s">
        <v>3059</v>
      </c>
      <c r="G1590" s="35"/>
      <c r="H1590" s="35"/>
      <c r="I1590" s="166"/>
      <c r="J1590" s="166"/>
      <c r="K1590" s="35"/>
      <c r="L1590" s="35"/>
      <c r="M1590" s="36"/>
      <c r="N1590" s="197"/>
      <c r="O1590" s="198"/>
      <c r="P1590" s="70"/>
      <c r="Q1590" s="70"/>
      <c r="R1590" s="70"/>
      <c r="S1590" s="70"/>
      <c r="T1590" s="70"/>
      <c r="U1590" s="70"/>
      <c r="V1590" s="70"/>
      <c r="W1590" s="70"/>
      <c r="X1590" s="70"/>
      <c r="Y1590" s="71"/>
      <c r="Z1590" s="33"/>
      <c r="AA1590" s="33"/>
      <c r="AB1590" s="33"/>
      <c r="AC1590" s="33"/>
      <c r="AD1590" s="33"/>
      <c r="AE1590" s="33"/>
      <c r="AT1590" s="14" t="s">
        <v>149</v>
      </c>
      <c r="AU1590" s="14" t="s">
        <v>79</v>
      </c>
    </row>
    <row r="1591" spans="1:65" s="2" customFormat="1" ht="24.2" customHeight="1">
      <c r="A1591" s="33"/>
      <c r="B1591" s="34"/>
      <c r="C1591" s="180" t="s">
        <v>3061</v>
      </c>
      <c r="D1591" s="180" t="s">
        <v>140</v>
      </c>
      <c r="E1591" s="181" t="s">
        <v>3062</v>
      </c>
      <c r="F1591" s="182" t="s">
        <v>3063</v>
      </c>
      <c r="G1591" s="183" t="s">
        <v>143</v>
      </c>
      <c r="H1591" s="184">
        <v>1</v>
      </c>
      <c r="I1591" s="185"/>
      <c r="J1591" s="186"/>
      <c r="K1591" s="187">
        <f>ROUND(P1591*H1591,2)</f>
        <v>0</v>
      </c>
      <c r="L1591" s="182" t="s">
        <v>144</v>
      </c>
      <c r="M1591" s="188"/>
      <c r="N1591" s="189" t="s">
        <v>1</v>
      </c>
      <c r="O1591" s="190" t="s">
        <v>42</v>
      </c>
      <c r="P1591" s="191">
        <f>I1591+J1591</f>
        <v>0</v>
      </c>
      <c r="Q1591" s="191">
        <f>ROUND(I1591*H1591,2)</f>
        <v>0</v>
      </c>
      <c r="R1591" s="191">
        <f>ROUND(J1591*H1591,2)</f>
        <v>0</v>
      </c>
      <c r="S1591" s="70"/>
      <c r="T1591" s="192">
        <f>S1591*H1591</f>
        <v>0</v>
      </c>
      <c r="U1591" s="192">
        <v>0</v>
      </c>
      <c r="V1591" s="192">
        <f>U1591*H1591</f>
        <v>0</v>
      </c>
      <c r="W1591" s="192">
        <v>0</v>
      </c>
      <c r="X1591" s="192">
        <f>W1591*H1591</f>
        <v>0</v>
      </c>
      <c r="Y1591" s="193" t="s">
        <v>1</v>
      </c>
      <c r="Z1591" s="33"/>
      <c r="AA1591" s="33"/>
      <c r="AB1591" s="33"/>
      <c r="AC1591" s="33"/>
      <c r="AD1591" s="33"/>
      <c r="AE1591" s="33"/>
      <c r="AR1591" s="194" t="s">
        <v>152</v>
      </c>
      <c r="AT1591" s="194" t="s">
        <v>140</v>
      </c>
      <c r="AU1591" s="194" t="s">
        <v>79</v>
      </c>
      <c r="AY1591" s="14" t="s">
        <v>146</v>
      </c>
      <c r="BE1591" s="114">
        <f>IF(O1591="základní",K1591,0)</f>
        <v>0</v>
      </c>
      <c r="BF1591" s="114">
        <f>IF(O1591="snížená",K1591,0)</f>
        <v>0</v>
      </c>
      <c r="BG1591" s="114">
        <f>IF(O1591="zákl. přenesená",K1591,0)</f>
        <v>0</v>
      </c>
      <c r="BH1591" s="114">
        <f>IF(O1591="sníž. přenesená",K1591,0)</f>
        <v>0</v>
      </c>
      <c r="BI1591" s="114">
        <f>IF(O1591="nulová",K1591,0)</f>
        <v>0</v>
      </c>
      <c r="BJ1591" s="14" t="s">
        <v>87</v>
      </c>
      <c r="BK1591" s="114">
        <f>ROUND(P1591*H1591,2)</f>
        <v>0</v>
      </c>
      <c r="BL1591" s="14" t="s">
        <v>152</v>
      </c>
      <c r="BM1591" s="194" t="s">
        <v>3064</v>
      </c>
    </row>
    <row r="1592" spans="1:65" s="2" customFormat="1" ht="11.25">
      <c r="A1592" s="33"/>
      <c r="B1592" s="34"/>
      <c r="C1592" s="35"/>
      <c r="D1592" s="195" t="s">
        <v>149</v>
      </c>
      <c r="E1592" s="35"/>
      <c r="F1592" s="196" t="s">
        <v>3063</v>
      </c>
      <c r="G1592" s="35"/>
      <c r="H1592" s="35"/>
      <c r="I1592" s="166"/>
      <c r="J1592" s="166"/>
      <c r="K1592" s="35"/>
      <c r="L1592" s="35"/>
      <c r="M1592" s="36"/>
      <c r="N1592" s="197"/>
      <c r="O1592" s="198"/>
      <c r="P1592" s="70"/>
      <c r="Q1592" s="70"/>
      <c r="R1592" s="70"/>
      <c r="S1592" s="70"/>
      <c r="T1592" s="70"/>
      <c r="U1592" s="70"/>
      <c r="V1592" s="70"/>
      <c r="W1592" s="70"/>
      <c r="X1592" s="70"/>
      <c r="Y1592" s="71"/>
      <c r="Z1592" s="33"/>
      <c r="AA1592" s="33"/>
      <c r="AB1592" s="33"/>
      <c r="AC1592" s="33"/>
      <c r="AD1592" s="33"/>
      <c r="AE1592" s="33"/>
      <c r="AT1592" s="14" t="s">
        <v>149</v>
      </c>
      <c r="AU1592" s="14" t="s">
        <v>79</v>
      </c>
    </row>
    <row r="1593" spans="1:65" s="2" customFormat="1" ht="24.2" customHeight="1">
      <c r="A1593" s="33"/>
      <c r="B1593" s="34"/>
      <c r="C1593" s="180" t="s">
        <v>3065</v>
      </c>
      <c r="D1593" s="180" t="s">
        <v>140</v>
      </c>
      <c r="E1593" s="181" t="s">
        <v>3066</v>
      </c>
      <c r="F1593" s="182" t="s">
        <v>3067</v>
      </c>
      <c r="G1593" s="183" t="s">
        <v>143</v>
      </c>
      <c r="H1593" s="184">
        <v>1</v>
      </c>
      <c r="I1593" s="185"/>
      <c r="J1593" s="186"/>
      <c r="K1593" s="187">
        <f>ROUND(P1593*H1593,2)</f>
        <v>0</v>
      </c>
      <c r="L1593" s="182" t="s">
        <v>144</v>
      </c>
      <c r="M1593" s="188"/>
      <c r="N1593" s="189" t="s">
        <v>1</v>
      </c>
      <c r="O1593" s="190" t="s">
        <v>42</v>
      </c>
      <c r="P1593" s="191">
        <f>I1593+J1593</f>
        <v>0</v>
      </c>
      <c r="Q1593" s="191">
        <f>ROUND(I1593*H1593,2)</f>
        <v>0</v>
      </c>
      <c r="R1593" s="191">
        <f>ROUND(J1593*H1593,2)</f>
        <v>0</v>
      </c>
      <c r="S1593" s="70"/>
      <c r="T1593" s="192">
        <f>S1593*H1593</f>
        <v>0</v>
      </c>
      <c r="U1593" s="192">
        <v>0</v>
      </c>
      <c r="V1593" s="192">
        <f>U1593*H1593</f>
        <v>0</v>
      </c>
      <c r="W1593" s="192">
        <v>0</v>
      </c>
      <c r="X1593" s="192">
        <f>W1593*H1593</f>
        <v>0</v>
      </c>
      <c r="Y1593" s="193" t="s">
        <v>1</v>
      </c>
      <c r="Z1593" s="33"/>
      <c r="AA1593" s="33"/>
      <c r="AB1593" s="33"/>
      <c r="AC1593" s="33"/>
      <c r="AD1593" s="33"/>
      <c r="AE1593" s="33"/>
      <c r="AR1593" s="194" t="s">
        <v>152</v>
      </c>
      <c r="AT1593" s="194" t="s">
        <v>140</v>
      </c>
      <c r="AU1593" s="194" t="s">
        <v>79</v>
      </c>
      <c r="AY1593" s="14" t="s">
        <v>146</v>
      </c>
      <c r="BE1593" s="114">
        <f>IF(O1593="základní",K1593,0)</f>
        <v>0</v>
      </c>
      <c r="BF1593" s="114">
        <f>IF(O1593="snížená",K1593,0)</f>
        <v>0</v>
      </c>
      <c r="BG1593" s="114">
        <f>IF(O1593="zákl. přenesená",K1593,0)</f>
        <v>0</v>
      </c>
      <c r="BH1593" s="114">
        <f>IF(O1593="sníž. přenesená",K1593,0)</f>
        <v>0</v>
      </c>
      <c r="BI1593" s="114">
        <f>IF(O1593="nulová",K1593,0)</f>
        <v>0</v>
      </c>
      <c r="BJ1593" s="14" t="s">
        <v>87</v>
      </c>
      <c r="BK1593" s="114">
        <f>ROUND(P1593*H1593,2)</f>
        <v>0</v>
      </c>
      <c r="BL1593" s="14" t="s">
        <v>152</v>
      </c>
      <c r="BM1593" s="194" t="s">
        <v>3068</v>
      </c>
    </row>
    <row r="1594" spans="1:65" s="2" customFormat="1" ht="11.25">
      <c r="A1594" s="33"/>
      <c r="B1594" s="34"/>
      <c r="C1594" s="35"/>
      <c r="D1594" s="195" t="s">
        <v>149</v>
      </c>
      <c r="E1594" s="35"/>
      <c r="F1594" s="196" t="s">
        <v>3067</v>
      </c>
      <c r="G1594" s="35"/>
      <c r="H1594" s="35"/>
      <c r="I1594" s="166"/>
      <c r="J1594" s="166"/>
      <c r="K1594" s="35"/>
      <c r="L1594" s="35"/>
      <c r="M1594" s="36"/>
      <c r="N1594" s="197"/>
      <c r="O1594" s="198"/>
      <c r="P1594" s="70"/>
      <c r="Q1594" s="70"/>
      <c r="R1594" s="70"/>
      <c r="S1594" s="70"/>
      <c r="T1594" s="70"/>
      <c r="U1594" s="70"/>
      <c r="V1594" s="70"/>
      <c r="W1594" s="70"/>
      <c r="X1594" s="70"/>
      <c r="Y1594" s="71"/>
      <c r="Z1594" s="33"/>
      <c r="AA1594" s="33"/>
      <c r="AB1594" s="33"/>
      <c r="AC1594" s="33"/>
      <c r="AD1594" s="33"/>
      <c r="AE1594" s="33"/>
      <c r="AT1594" s="14" t="s">
        <v>149</v>
      </c>
      <c r="AU1594" s="14" t="s">
        <v>79</v>
      </c>
    </row>
    <row r="1595" spans="1:65" s="2" customFormat="1" ht="24.2" customHeight="1">
      <c r="A1595" s="33"/>
      <c r="B1595" s="34"/>
      <c r="C1595" s="180" t="s">
        <v>3069</v>
      </c>
      <c r="D1595" s="180" t="s">
        <v>140</v>
      </c>
      <c r="E1595" s="181" t="s">
        <v>3070</v>
      </c>
      <c r="F1595" s="182" t="s">
        <v>3071</v>
      </c>
      <c r="G1595" s="183" t="s">
        <v>143</v>
      </c>
      <c r="H1595" s="184">
        <v>1</v>
      </c>
      <c r="I1595" s="185"/>
      <c r="J1595" s="186"/>
      <c r="K1595" s="187">
        <f>ROUND(P1595*H1595,2)</f>
        <v>0</v>
      </c>
      <c r="L1595" s="182" t="s">
        <v>144</v>
      </c>
      <c r="M1595" s="188"/>
      <c r="N1595" s="189" t="s">
        <v>1</v>
      </c>
      <c r="O1595" s="190" t="s">
        <v>42</v>
      </c>
      <c r="P1595" s="191">
        <f>I1595+J1595</f>
        <v>0</v>
      </c>
      <c r="Q1595" s="191">
        <f>ROUND(I1595*H1595,2)</f>
        <v>0</v>
      </c>
      <c r="R1595" s="191">
        <f>ROUND(J1595*H1595,2)</f>
        <v>0</v>
      </c>
      <c r="S1595" s="70"/>
      <c r="T1595" s="192">
        <f>S1595*H1595</f>
        <v>0</v>
      </c>
      <c r="U1595" s="192">
        <v>0</v>
      </c>
      <c r="V1595" s="192">
        <f>U1595*H1595</f>
        <v>0</v>
      </c>
      <c r="W1595" s="192">
        <v>0</v>
      </c>
      <c r="X1595" s="192">
        <f>W1595*H1595</f>
        <v>0</v>
      </c>
      <c r="Y1595" s="193" t="s">
        <v>1</v>
      </c>
      <c r="Z1595" s="33"/>
      <c r="AA1595" s="33"/>
      <c r="AB1595" s="33"/>
      <c r="AC1595" s="33"/>
      <c r="AD1595" s="33"/>
      <c r="AE1595" s="33"/>
      <c r="AR1595" s="194" t="s">
        <v>152</v>
      </c>
      <c r="AT1595" s="194" t="s">
        <v>140</v>
      </c>
      <c r="AU1595" s="194" t="s">
        <v>79</v>
      </c>
      <c r="AY1595" s="14" t="s">
        <v>146</v>
      </c>
      <c r="BE1595" s="114">
        <f>IF(O1595="základní",K1595,0)</f>
        <v>0</v>
      </c>
      <c r="BF1595" s="114">
        <f>IF(O1595="snížená",K1595,0)</f>
        <v>0</v>
      </c>
      <c r="BG1595" s="114">
        <f>IF(O1595="zákl. přenesená",K1595,0)</f>
        <v>0</v>
      </c>
      <c r="BH1595" s="114">
        <f>IF(O1595="sníž. přenesená",K1595,0)</f>
        <v>0</v>
      </c>
      <c r="BI1595" s="114">
        <f>IF(O1595="nulová",K1595,0)</f>
        <v>0</v>
      </c>
      <c r="BJ1595" s="14" t="s">
        <v>87</v>
      </c>
      <c r="BK1595" s="114">
        <f>ROUND(P1595*H1595,2)</f>
        <v>0</v>
      </c>
      <c r="BL1595" s="14" t="s">
        <v>152</v>
      </c>
      <c r="BM1595" s="194" t="s">
        <v>3072</v>
      </c>
    </row>
    <row r="1596" spans="1:65" s="2" customFormat="1" ht="11.25">
      <c r="A1596" s="33"/>
      <c r="B1596" s="34"/>
      <c r="C1596" s="35"/>
      <c r="D1596" s="195" t="s">
        <v>149</v>
      </c>
      <c r="E1596" s="35"/>
      <c r="F1596" s="196" t="s">
        <v>3071</v>
      </c>
      <c r="G1596" s="35"/>
      <c r="H1596" s="35"/>
      <c r="I1596" s="166"/>
      <c r="J1596" s="166"/>
      <c r="K1596" s="35"/>
      <c r="L1596" s="35"/>
      <c r="M1596" s="36"/>
      <c r="N1596" s="197"/>
      <c r="O1596" s="198"/>
      <c r="P1596" s="70"/>
      <c r="Q1596" s="70"/>
      <c r="R1596" s="70"/>
      <c r="S1596" s="70"/>
      <c r="T1596" s="70"/>
      <c r="U1596" s="70"/>
      <c r="V1596" s="70"/>
      <c r="W1596" s="70"/>
      <c r="X1596" s="70"/>
      <c r="Y1596" s="71"/>
      <c r="Z1596" s="33"/>
      <c r="AA1596" s="33"/>
      <c r="AB1596" s="33"/>
      <c r="AC1596" s="33"/>
      <c r="AD1596" s="33"/>
      <c r="AE1596" s="33"/>
      <c r="AT1596" s="14" t="s">
        <v>149</v>
      </c>
      <c r="AU1596" s="14" t="s">
        <v>79</v>
      </c>
    </row>
    <row r="1597" spans="1:65" s="2" customFormat="1" ht="24.2" customHeight="1">
      <c r="A1597" s="33"/>
      <c r="B1597" s="34"/>
      <c r="C1597" s="180" t="s">
        <v>3073</v>
      </c>
      <c r="D1597" s="180" t="s">
        <v>140</v>
      </c>
      <c r="E1597" s="181" t="s">
        <v>3074</v>
      </c>
      <c r="F1597" s="182" t="s">
        <v>3075</v>
      </c>
      <c r="G1597" s="183" t="s">
        <v>143</v>
      </c>
      <c r="H1597" s="184">
        <v>1</v>
      </c>
      <c r="I1597" s="185"/>
      <c r="J1597" s="186"/>
      <c r="K1597" s="187">
        <f>ROUND(P1597*H1597,2)</f>
        <v>0</v>
      </c>
      <c r="L1597" s="182" t="s">
        <v>144</v>
      </c>
      <c r="M1597" s="188"/>
      <c r="N1597" s="189" t="s">
        <v>1</v>
      </c>
      <c r="O1597" s="190" t="s">
        <v>42</v>
      </c>
      <c r="P1597" s="191">
        <f>I1597+J1597</f>
        <v>0</v>
      </c>
      <c r="Q1597" s="191">
        <f>ROUND(I1597*H1597,2)</f>
        <v>0</v>
      </c>
      <c r="R1597" s="191">
        <f>ROUND(J1597*H1597,2)</f>
        <v>0</v>
      </c>
      <c r="S1597" s="70"/>
      <c r="T1597" s="192">
        <f>S1597*H1597</f>
        <v>0</v>
      </c>
      <c r="U1597" s="192">
        <v>0</v>
      </c>
      <c r="V1597" s="192">
        <f>U1597*H1597</f>
        <v>0</v>
      </c>
      <c r="W1597" s="192">
        <v>0</v>
      </c>
      <c r="X1597" s="192">
        <f>W1597*H1597</f>
        <v>0</v>
      </c>
      <c r="Y1597" s="193" t="s">
        <v>1</v>
      </c>
      <c r="Z1597" s="33"/>
      <c r="AA1597" s="33"/>
      <c r="AB1597" s="33"/>
      <c r="AC1597" s="33"/>
      <c r="AD1597" s="33"/>
      <c r="AE1597" s="33"/>
      <c r="AR1597" s="194" t="s">
        <v>152</v>
      </c>
      <c r="AT1597" s="194" t="s">
        <v>140</v>
      </c>
      <c r="AU1597" s="194" t="s">
        <v>79</v>
      </c>
      <c r="AY1597" s="14" t="s">
        <v>146</v>
      </c>
      <c r="BE1597" s="114">
        <f>IF(O1597="základní",K1597,0)</f>
        <v>0</v>
      </c>
      <c r="BF1597" s="114">
        <f>IF(O1597="snížená",K1597,0)</f>
        <v>0</v>
      </c>
      <c r="BG1597" s="114">
        <f>IF(O1597="zákl. přenesená",K1597,0)</f>
        <v>0</v>
      </c>
      <c r="BH1597" s="114">
        <f>IF(O1597="sníž. přenesená",K1597,0)</f>
        <v>0</v>
      </c>
      <c r="BI1597" s="114">
        <f>IF(O1597="nulová",K1597,0)</f>
        <v>0</v>
      </c>
      <c r="BJ1597" s="14" t="s">
        <v>87</v>
      </c>
      <c r="BK1597" s="114">
        <f>ROUND(P1597*H1597,2)</f>
        <v>0</v>
      </c>
      <c r="BL1597" s="14" t="s">
        <v>152</v>
      </c>
      <c r="BM1597" s="194" t="s">
        <v>3076</v>
      </c>
    </row>
    <row r="1598" spans="1:65" s="2" customFormat="1" ht="11.25">
      <c r="A1598" s="33"/>
      <c r="B1598" s="34"/>
      <c r="C1598" s="35"/>
      <c r="D1598" s="195" t="s">
        <v>149</v>
      </c>
      <c r="E1598" s="35"/>
      <c r="F1598" s="196" t="s">
        <v>3075</v>
      </c>
      <c r="G1598" s="35"/>
      <c r="H1598" s="35"/>
      <c r="I1598" s="166"/>
      <c r="J1598" s="166"/>
      <c r="K1598" s="35"/>
      <c r="L1598" s="35"/>
      <c r="M1598" s="36"/>
      <c r="N1598" s="197"/>
      <c r="O1598" s="198"/>
      <c r="P1598" s="70"/>
      <c r="Q1598" s="70"/>
      <c r="R1598" s="70"/>
      <c r="S1598" s="70"/>
      <c r="T1598" s="70"/>
      <c r="U1598" s="70"/>
      <c r="V1598" s="70"/>
      <c r="W1598" s="70"/>
      <c r="X1598" s="70"/>
      <c r="Y1598" s="71"/>
      <c r="Z1598" s="33"/>
      <c r="AA1598" s="33"/>
      <c r="AB1598" s="33"/>
      <c r="AC1598" s="33"/>
      <c r="AD1598" s="33"/>
      <c r="AE1598" s="33"/>
      <c r="AT1598" s="14" t="s">
        <v>149</v>
      </c>
      <c r="AU1598" s="14" t="s">
        <v>79</v>
      </c>
    </row>
    <row r="1599" spans="1:65" s="2" customFormat="1" ht="24.2" customHeight="1">
      <c r="A1599" s="33"/>
      <c r="B1599" s="34"/>
      <c r="C1599" s="180" t="s">
        <v>3077</v>
      </c>
      <c r="D1599" s="180" t="s">
        <v>140</v>
      </c>
      <c r="E1599" s="181" t="s">
        <v>3078</v>
      </c>
      <c r="F1599" s="182" t="s">
        <v>3079</v>
      </c>
      <c r="G1599" s="183" t="s">
        <v>143</v>
      </c>
      <c r="H1599" s="184">
        <v>1</v>
      </c>
      <c r="I1599" s="185"/>
      <c r="J1599" s="186"/>
      <c r="K1599" s="187">
        <f>ROUND(P1599*H1599,2)</f>
        <v>0</v>
      </c>
      <c r="L1599" s="182" t="s">
        <v>144</v>
      </c>
      <c r="M1599" s="188"/>
      <c r="N1599" s="189" t="s">
        <v>1</v>
      </c>
      <c r="O1599" s="190" t="s">
        <v>42</v>
      </c>
      <c r="P1599" s="191">
        <f>I1599+J1599</f>
        <v>0</v>
      </c>
      <c r="Q1599" s="191">
        <f>ROUND(I1599*H1599,2)</f>
        <v>0</v>
      </c>
      <c r="R1599" s="191">
        <f>ROUND(J1599*H1599,2)</f>
        <v>0</v>
      </c>
      <c r="S1599" s="70"/>
      <c r="T1599" s="192">
        <f>S1599*H1599</f>
        <v>0</v>
      </c>
      <c r="U1599" s="192">
        <v>0</v>
      </c>
      <c r="V1599" s="192">
        <f>U1599*H1599</f>
        <v>0</v>
      </c>
      <c r="W1599" s="192">
        <v>0</v>
      </c>
      <c r="X1599" s="192">
        <f>W1599*H1599</f>
        <v>0</v>
      </c>
      <c r="Y1599" s="193" t="s">
        <v>1</v>
      </c>
      <c r="Z1599" s="33"/>
      <c r="AA1599" s="33"/>
      <c r="AB1599" s="33"/>
      <c r="AC1599" s="33"/>
      <c r="AD1599" s="33"/>
      <c r="AE1599" s="33"/>
      <c r="AR1599" s="194" t="s">
        <v>152</v>
      </c>
      <c r="AT1599" s="194" t="s">
        <v>140</v>
      </c>
      <c r="AU1599" s="194" t="s">
        <v>79</v>
      </c>
      <c r="AY1599" s="14" t="s">
        <v>146</v>
      </c>
      <c r="BE1599" s="114">
        <f>IF(O1599="základní",K1599,0)</f>
        <v>0</v>
      </c>
      <c r="BF1599" s="114">
        <f>IF(O1599="snížená",K1599,0)</f>
        <v>0</v>
      </c>
      <c r="BG1599" s="114">
        <f>IF(O1599="zákl. přenesená",K1599,0)</f>
        <v>0</v>
      </c>
      <c r="BH1599" s="114">
        <f>IF(O1599="sníž. přenesená",K1599,0)</f>
        <v>0</v>
      </c>
      <c r="BI1599" s="114">
        <f>IF(O1599="nulová",K1599,0)</f>
        <v>0</v>
      </c>
      <c r="BJ1599" s="14" t="s">
        <v>87</v>
      </c>
      <c r="BK1599" s="114">
        <f>ROUND(P1599*H1599,2)</f>
        <v>0</v>
      </c>
      <c r="BL1599" s="14" t="s">
        <v>152</v>
      </c>
      <c r="BM1599" s="194" t="s">
        <v>3080</v>
      </c>
    </row>
    <row r="1600" spans="1:65" s="2" customFormat="1" ht="11.25">
      <c r="A1600" s="33"/>
      <c r="B1600" s="34"/>
      <c r="C1600" s="35"/>
      <c r="D1600" s="195" t="s">
        <v>149</v>
      </c>
      <c r="E1600" s="35"/>
      <c r="F1600" s="196" t="s">
        <v>3079</v>
      </c>
      <c r="G1600" s="35"/>
      <c r="H1600" s="35"/>
      <c r="I1600" s="166"/>
      <c r="J1600" s="166"/>
      <c r="K1600" s="35"/>
      <c r="L1600" s="35"/>
      <c r="M1600" s="36"/>
      <c r="N1600" s="197"/>
      <c r="O1600" s="198"/>
      <c r="P1600" s="70"/>
      <c r="Q1600" s="70"/>
      <c r="R1600" s="70"/>
      <c r="S1600" s="70"/>
      <c r="T1600" s="70"/>
      <c r="U1600" s="70"/>
      <c r="V1600" s="70"/>
      <c r="W1600" s="70"/>
      <c r="X1600" s="70"/>
      <c r="Y1600" s="71"/>
      <c r="Z1600" s="33"/>
      <c r="AA1600" s="33"/>
      <c r="AB1600" s="33"/>
      <c r="AC1600" s="33"/>
      <c r="AD1600" s="33"/>
      <c r="AE1600" s="33"/>
      <c r="AT1600" s="14" t="s">
        <v>149</v>
      </c>
      <c r="AU1600" s="14" t="s">
        <v>79</v>
      </c>
    </row>
    <row r="1601" spans="1:65" s="2" customFormat="1" ht="24.2" customHeight="1">
      <c r="A1601" s="33"/>
      <c r="B1601" s="34"/>
      <c r="C1601" s="180" t="s">
        <v>3081</v>
      </c>
      <c r="D1601" s="180" t="s">
        <v>140</v>
      </c>
      <c r="E1601" s="181" t="s">
        <v>3082</v>
      </c>
      <c r="F1601" s="182" t="s">
        <v>3083</v>
      </c>
      <c r="G1601" s="183" t="s">
        <v>143</v>
      </c>
      <c r="H1601" s="184">
        <v>1</v>
      </c>
      <c r="I1601" s="185"/>
      <c r="J1601" s="186"/>
      <c r="K1601" s="187">
        <f>ROUND(P1601*H1601,2)</f>
        <v>0</v>
      </c>
      <c r="L1601" s="182" t="s">
        <v>144</v>
      </c>
      <c r="M1601" s="188"/>
      <c r="N1601" s="189" t="s">
        <v>1</v>
      </c>
      <c r="O1601" s="190" t="s">
        <v>42</v>
      </c>
      <c r="P1601" s="191">
        <f>I1601+J1601</f>
        <v>0</v>
      </c>
      <c r="Q1601" s="191">
        <f>ROUND(I1601*H1601,2)</f>
        <v>0</v>
      </c>
      <c r="R1601" s="191">
        <f>ROUND(J1601*H1601,2)</f>
        <v>0</v>
      </c>
      <c r="S1601" s="70"/>
      <c r="T1601" s="192">
        <f>S1601*H1601</f>
        <v>0</v>
      </c>
      <c r="U1601" s="192">
        <v>0</v>
      </c>
      <c r="V1601" s="192">
        <f>U1601*H1601</f>
        <v>0</v>
      </c>
      <c r="W1601" s="192">
        <v>0</v>
      </c>
      <c r="X1601" s="192">
        <f>W1601*H1601</f>
        <v>0</v>
      </c>
      <c r="Y1601" s="193" t="s">
        <v>1</v>
      </c>
      <c r="Z1601" s="33"/>
      <c r="AA1601" s="33"/>
      <c r="AB1601" s="33"/>
      <c r="AC1601" s="33"/>
      <c r="AD1601" s="33"/>
      <c r="AE1601" s="33"/>
      <c r="AR1601" s="194" t="s">
        <v>152</v>
      </c>
      <c r="AT1601" s="194" t="s">
        <v>140</v>
      </c>
      <c r="AU1601" s="194" t="s">
        <v>79</v>
      </c>
      <c r="AY1601" s="14" t="s">
        <v>146</v>
      </c>
      <c r="BE1601" s="114">
        <f>IF(O1601="základní",K1601,0)</f>
        <v>0</v>
      </c>
      <c r="BF1601" s="114">
        <f>IF(O1601="snížená",K1601,0)</f>
        <v>0</v>
      </c>
      <c r="BG1601" s="114">
        <f>IF(O1601="zákl. přenesená",K1601,0)</f>
        <v>0</v>
      </c>
      <c r="BH1601" s="114">
        <f>IF(O1601="sníž. přenesená",K1601,0)</f>
        <v>0</v>
      </c>
      <c r="BI1601" s="114">
        <f>IF(O1601="nulová",K1601,0)</f>
        <v>0</v>
      </c>
      <c r="BJ1601" s="14" t="s">
        <v>87</v>
      </c>
      <c r="BK1601" s="114">
        <f>ROUND(P1601*H1601,2)</f>
        <v>0</v>
      </c>
      <c r="BL1601" s="14" t="s">
        <v>152</v>
      </c>
      <c r="BM1601" s="194" t="s">
        <v>3084</v>
      </c>
    </row>
    <row r="1602" spans="1:65" s="2" customFormat="1" ht="11.25">
      <c r="A1602" s="33"/>
      <c r="B1602" s="34"/>
      <c r="C1602" s="35"/>
      <c r="D1602" s="195" t="s">
        <v>149</v>
      </c>
      <c r="E1602" s="35"/>
      <c r="F1602" s="196" t="s">
        <v>3083</v>
      </c>
      <c r="G1602" s="35"/>
      <c r="H1602" s="35"/>
      <c r="I1602" s="166"/>
      <c r="J1602" s="166"/>
      <c r="K1602" s="35"/>
      <c r="L1602" s="35"/>
      <c r="M1602" s="36"/>
      <c r="N1602" s="197"/>
      <c r="O1602" s="198"/>
      <c r="P1602" s="70"/>
      <c r="Q1602" s="70"/>
      <c r="R1602" s="70"/>
      <c r="S1602" s="70"/>
      <c r="T1602" s="70"/>
      <c r="U1602" s="70"/>
      <c r="V1602" s="70"/>
      <c r="W1602" s="70"/>
      <c r="X1602" s="70"/>
      <c r="Y1602" s="71"/>
      <c r="Z1602" s="33"/>
      <c r="AA1602" s="33"/>
      <c r="AB1602" s="33"/>
      <c r="AC1602" s="33"/>
      <c r="AD1602" s="33"/>
      <c r="AE1602" s="33"/>
      <c r="AT1602" s="14" t="s">
        <v>149</v>
      </c>
      <c r="AU1602" s="14" t="s">
        <v>79</v>
      </c>
    </row>
    <row r="1603" spans="1:65" s="2" customFormat="1" ht="24.2" customHeight="1">
      <c r="A1603" s="33"/>
      <c r="B1603" s="34"/>
      <c r="C1603" s="180" t="s">
        <v>3085</v>
      </c>
      <c r="D1603" s="180" t="s">
        <v>140</v>
      </c>
      <c r="E1603" s="181" t="s">
        <v>3086</v>
      </c>
      <c r="F1603" s="182" t="s">
        <v>3087</v>
      </c>
      <c r="G1603" s="183" t="s">
        <v>143</v>
      </c>
      <c r="H1603" s="184">
        <v>1</v>
      </c>
      <c r="I1603" s="185"/>
      <c r="J1603" s="186"/>
      <c r="K1603" s="187">
        <f>ROUND(P1603*H1603,2)</f>
        <v>0</v>
      </c>
      <c r="L1603" s="182" t="s">
        <v>144</v>
      </c>
      <c r="M1603" s="188"/>
      <c r="N1603" s="189" t="s">
        <v>1</v>
      </c>
      <c r="O1603" s="190" t="s">
        <v>42</v>
      </c>
      <c r="P1603" s="191">
        <f>I1603+J1603</f>
        <v>0</v>
      </c>
      <c r="Q1603" s="191">
        <f>ROUND(I1603*H1603,2)</f>
        <v>0</v>
      </c>
      <c r="R1603" s="191">
        <f>ROUND(J1603*H1603,2)</f>
        <v>0</v>
      </c>
      <c r="S1603" s="70"/>
      <c r="T1603" s="192">
        <f>S1603*H1603</f>
        <v>0</v>
      </c>
      <c r="U1603" s="192">
        <v>0</v>
      </c>
      <c r="V1603" s="192">
        <f>U1603*H1603</f>
        <v>0</v>
      </c>
      <c r="W1603" s="192">
        <v>0</v>
      </c>
      <c r="X1603" s="192">
        <f>W1603*H1603</f>
        <v>0</v>
      </c>
      <c r="Y1603" s="193" t="s">
        <v>1</v>
      </c>
      <c r="Z1603" s="33"/>
      <c r="AA1603" s="33"/>
      <c r="AB1603" s="33"/>
      <c r="AC1603" s="33"/>
      <c r="AD1603" s="33"/>
      <c r="AE1603" s="33"/>
      <c r="AR1603" s="194" t="s">
        <v>152</v>
      </c>
      <c r="AT1603" s="194" t="s">
        <v>140</v>
      </c>
      <c r="AU1603" s="194" t="s">
        <v>79</v>
      </c>
      <c r="AY1603" s="14" t="s">
        <v>146</v>
      </c>
      <c r="BE1603" s="114">
        <f>IF(O1603="základní",K1603,0)</f>
        <v>0</v>
      </c>
      <c r="BF1603" s="114">
        <f>IF(O1603="snížená",K1603,0)</f>
        <v>0</v>
      </c>
      <c r="BG1603" s="114">
        <f>IF(O1603="zákl. přenesená",K1603,0)</f>
        <v>0</v>
      </c>
      <c r="BH1603" s="114">
        <f>IF(O1603="sníž. přenesená",K1603,0)</f>
        <v>0</v>
      </c>
      <c r="BI1603" s="114">
        <f>IF(O1603="nulová",K1603,0)</f>
        <v>0</v>
      </c>
      <c r="BJ1603" s="14" t="s">
        <v>87</v>
      </c>
      <c r="BK1603" s="114">
        <f>ROUND(P1603*H1603,2)</f>
        <v>0</v>
      </c>
      <c r="BL1603" s="14" t="s">
        <v>152</v>
      </c>
      <c r="BM1603" s="194" t="s">
        <v>3088</v>
      </c>
    </row>
    <row r="1604" spans="1:65" s="2" customFormat="1" ht="11.25">
      <c r="A1604" s="33"/>
      <c r="B1604" s="34"/>
      <c r="C1604" s="35"/>
      <c r="D1604" s="195" t="s">
        <v>149</v>
      </c>
      <c r="E1604" s="35"/>
      <c r="F1604" s="196" t="s">
        <v>3087</v>
      </c>
      <c r="G1604" s="35"/>
      <c r="H1604" s="35"/>
      <c r="I1604" s="166"/>
      <c r="J1604" s="166"/>
      <c r="K1604" s="35"/>
      <c r="L1604" s="35"/>
      <c r="M1604" s="36"/>
      <c r="N1604" s="197"/>
      <c r="O1604" s="198"/>
      <c r="P1604" s="70"/>
      <c r="Q1604" s="70"/>
      <c r="R1604" s="70"/>
      <c r="S1604" s="70"/>
      <c r="T1604" s="70"/>
      <c r="U1604" s="70"/>
      <c r="V1604" s="70"/>
      <c r="W1604" s="70"/>
      <c r="X1604" s="70"/>
      <c r="Y1604" s="71"/>
      <c r="Z1604" s="33"/>
      <c r="AA1604" s="33"/>
      <c r="AB1604" s="33"/>
      <c r="AC1604" s="33"/>
      <c r="AD1604" s="33"/>
      <c r="AE1604" s="33"/>
      <c r="AT1604" s="14" t="s">
        <v>149</v>
      </c>
      <c r="AU1604" s="14" t="s">
        <v>79</v>
      </c>
    </row>
    <row r="1605" spans="1:65" s="2" customFormat="1" ht="24.2" customHeight="1">
      <c r="A1605" s="33"/>
      <c r="B1605" s="34"/>
      <c r="C1605" s="180" t="s">
        <v>3089</v>
      </c>
      <c r="D1605" s="180" t="s">
        <v>140</v>
      </c>
      <c r="E1605" s="181" t="s">
        <v>3090</v>
      </c>
      <c r="F1605" s="182" t="s">
        <v>3091</v>
      </c>
      <c r="G1605" s="183" t="s">
        <v>143</v>
      </c>
      <c r="H1605" s="184">
        <v>1</v>
      </c>
      <c r="I1605" s="185"/>
      <c r="J1605" s="186"/>
      <c r="K1605" s="187">
        <f>ROUND(P1605*H1605,2)</f>
        <v>0</v>
      </c>
      <c r="L1605" s="182" t="s">
        <v>144</v>
      </c>
      <c r="M1605" s="188"/>
      <c r="N1605" s="189" t="s">
        <v>1</v>
      </c>
      <c r="O1605" s="190" t="s">
        <v>42</v>
      </c>
      <c r="P1605" s="191">
        <f>I1605+J1605</f>
        <v>0</v>
      </c>
      <c r="Q1605" s="191">
        <f>ROUND(I1605*H1605,2)</f>
        <v>0</v>
      </c>
      <c r="R1605" s="191">
        <f>ROUND(J1605*H1605,2)</f>
        <v>0</v>
      </c>
      <c r="S1605" s="70"/>
      <c r="T1605" s="192">
        <f>S1605*H1605</f>
        <v>0</v>
      </c>
      <c r="U1605" s="192">
        <v>0</v>
      </c>
      <c r="V1605" s="192">
        <f>U1605*H1605</f>
        <v>0</v>
      </c>
      <c r="W1605" s="192">
        <v>0</v>
      </c>
      <c r="X1605" s="192">
        <f>W1605*H1605</f>
        <v>0</v>
      </c>
      <c r="Y1605" s="193" t="s">
        <v>1</v>
      </c>
      <c r="Z1605" s="33"/>
      <c r="AA1605" s="33"/>
      <c r="AB1605" s="33"/>
      <c r="AC1605" s="33"/>
      <c r="AD1605" s="33"/>
      <c r="AE1605" s="33"/>
      <c r="AR1605" s="194" t="s">
        <v>152</v>
      </c>
      <c r="AT1605" s="194" t="s">
        <v>140</v>
      </c>
      <c r="AU1605" s="194" t="s">
        <v>79</v>
      </c>
      <c r="AY1605" s="14" t="s">
        <v>146</v>
      </c>
      <c r="BE1605" s="114">
        <f>IF(O1605="základní",K1605,0)</f>
        <v>0</v>
      </c>
      <c r="BF1605" s="114">
        <f>IF(O1605="snížená",K1605,0)</f>
        <v>0</v>
      </c>
      <c r="BG1605" s="114">
        <f>IF(O1605="zákl. přenesená",K1605,0)</f>
        <v>0</v>
      </c>
      <c r="BH1605" s="114">
        <f>IF(O1605="sníž. přenesená",K1605,0)</f>
        <v>0</v>
      </c>
      <c r="BI1605" s="114">
        <f>IF(O1605="nulová",K1605,0)</f>
        <v>0</v>
      </c>
      <c r="BJ1605" s="14" t="s">
        <v>87</v>
      </c>
      <c r="BK1605" s="114">
        <f>ROUND(P1605*H1605,2)</f>
        <v>0</v>
      </c>
      <c r="BL1605" s="14" t="s">
        <v>152</v>
      </c>
      <c r="BM1605" s="194" t="s">
        <v>3092</v>
      </c>
    </row>
    <row r="1606" spans="1:65" s="2" customFormat="1" ht="11.25">
      <c r="A1606" s="33"/>
      <c r="B1606" s="34"/>
      <c r="C1606" s="35"/>
      <c r="D1606" s="195" t="s">
        <v>149</v>
      </c>
      <c r="E1606" s="35"/>
      <c r="F1606" s="196" t="s">
        <v>3091</v>
      </c>
      <c r="G1606" s="35"/>
      <c r="H1606" s="35"/>
      <c r="I1606" s="166"/>
      <c r="J1606" s="166"/>
      <c r="K1606" s="35"/>
      <c r="L1606" s="35"/>
      <c r="M1606" s="36"/>
      <c r="N1606" s="197"/>
      <c r="O1606" s="198"/>
      <c r="P1606" s="70"/>
      <c r="Q1606" s="70"/>
      <c r="R1606" s="70"/>
      <c r="S1606" s="70"/>
      <c r="T1606" s="70"/>
      <c r="U1606" s="70"/>
      <c r="V1606" s="70"/>
      <c r="W1606" s="70"/>
      <c r="X1606" s="70"/>
      <c r="Y1606" s="71"/>
      <c r="Z1606" s="33"/>
      <c r="AA1606" s="33"/>
      <c r="AB1606" s="33"/>
      <c r="AC1606" s="33"/>
      <c r="AD1606" s="33"/>
      <c r="AE1606" s="33"/>
      <c r="AT1606" s="14" t="s">
        <v>149</v>
      </c>
      <c r="AU1606" s="14" t="s">
        <v>79</v>
      </c>
    </row>
    <row r="1607" spans="1:65" s="2" customFormat="1" ht="24.2" customHeight="1">
      <c r="A1607" s="33"/>
      <c r="B1607" s="34"/>
      <c r="C1607" s="180" t="s">
        <v>3093</v>
      </c>
      <c r="D1607" s="180" t="s">
        <v>140</v>
      </c>
      <c r="E1607" s="181" t="s">
        <v>3094</v>
      </c>
      <c r="F1607" s="182" t="s">
        <v>3095</v>
      </c>
      <c r="G1607" s="183" t="s">
        <v>143</v>
      </c>
      <c r="H1607" s="184">
        <v>1</v>
      </c>
      <c r="I1607" s="185"/>
      <c r="J1607" s="186"/>
      <c r="K1607" s="187">
        <f>ROUND(P1607*H1607,2)</f>
        <v>0</v>
      </c>
      <c r="L1607" s="182" t="s">
        <v>144</v>
      </c>
      <c r="M1607" s="188"/>
      <c r="N1607" s="189" t="s">
        <v>1</v>
      </c>
      <c r="O1607" s="190" t="s">
        <v>42</v>
      </c>
      <c r="P1607" s="191">
        <f>I1607+J1607</f>
        <v>0</v>
      </c>
      <c r="Q1607" s="191">
        <f>ROUND(I1607*H1607,2)</f>
        <v>0</v>
      </c>
      <c r="R1607" s="191">
        <f>ROUND(J1607*H1607,2)</f>
        <v>0</v>
      </c>
      <c r="S1607" s="70"/>
      <c r="T1607" s="192">
        <f>S1607*H1607</f>
        <v>0</v>
      </c>
      <c r="U1607" s="192">
        <v>0</v>
      </c>
      <c r="V1607" s="192">
        <f>U1607*H1607</f>
        <v>0</v>
      </c>
      <c r="W1607" s="192">
        <v>0</v>
      </c>
      <c r="X1607" s="192">
        <f>W1607*H1607</f>
        <v>0</v>
      </c>
      <c r="Y1607" s="193" t="s">
        <v>1</v>
      </c>
      <c r="Z1607" s="33"/>
      <c r="AA1607" s="33"/>
      <c r="AB1607" s="33"/>
      <c r="AC1607" s="33"/>
      <c r="AD1607" s="33"/>
      <c r="AE1607" s="33"/>
      <c r="AR1607" s="194" t="s">
        <v>152</v>
      </c>
      <c r="AT1607" s="194" t="s">
        <v>140</v>
      </c>
      <c r="AU1607" s="194" t="s">
        <v>79</v>
      </c>
      <c r="AY1607" s="14" t="s">
        <v>146</v>
      </c>
      <c r="BE1607" s="114">
        <f>IF(O1607="základní",K1607,0)</f>
        <v>0</v>
      </c>
      <c r="BF1607" s="114">
        <f>IF(O1607="snížená",K1607,0)</f>
        <v>0</v>
      </c>
      <c r="BG1607" s="114">
        <f>IF(O1607="zákl. přenesená",K1607,0)</f>
        <v>0</v>
      </c>
      <c r="BH1607" s="114">
        <f>IF(O1607="sníž. přenesená",K1607,0)</f>
        <v>0</v>
      </c>
      <c r="BI1607" s="114">
        <f>IF(O1607="nulová",K1607,0)</f>
        <v>0</v>
      </c>
      <c r="BJ1607" s="14" t="s">
        <v>87</v>
      </c>
      <c r="BK1607" s="114">
        <f>ROUND(P1607*H1607,2)</f>
        <v>0</v>
      </c>
      <c r="BL1607" s="14" t="s">
        <v>152</v>
      </c>
      <c r="BM1607" s="194" t="s">
        <v>3096</v>
      </c>
    </row>
    <row r="1608" spans="1:65" s="2" customFormat="1" ht="11.25">
      <c r="A1608" s="33"/>
      <c r="B1608" s="34"/>
      <c r="C1608" s="35"/>
      <c r="D1608" s="195" t="s">
        <v>149</v>
      </c>
      <c r="E1608" s="35"/>
      <c r="F1608" s="196" t="s">
        <v>3095</v>
      </c>
      <c r="G1608" s="35"/>
      <c r="H1608" s="35"/>
      <c r="I1608" s="166"/>
      <c r="J1608" s="166"/>
      <c r="K1608" s="35"/>
      <c r="L1608" s="35"/>
      <c r="M1608" s="36"/>
      <c r="N1608" s="197"/>
      <c r="O1608" s="198"/>
      <c r="P1608" s="70"/>
      <c r="Q1608" s="70"/>
      <c r="R1608" s="70"/>
      <c r="S1608" s="70"/>
      <c r="T1608" s="70"/>
      <c r="U1608" s="70"/>
      <c r="V1608" s="70"/>
      <c r="W1608" s="70"/>
      <c r="X1608" s="70"/>
      <c r="Y1608" s="71"/>
      <c r="Z1608" s="33"/>
      <c r="AA1608" s="33"/>
      <c r="AB1608" s="33"/>
      <c r="AC1608" s="33"/>
      <c r="AD1608" s="33"/>
      <c r="AE1608" s="33"/>
      <c r="AT1608" s="14" t="s">
        <v>149</v>
      </c>
      <c r="AU1608" s="14" t="s">
        <v>79</v>
      </c>
    </row>
    <row r="1609" spans="1:65" s="2" customFormat="1" ht="24.2" customHeight="1">
      <c r="A1609" s="33"/>
      <c r="B1609" s="34"/>
      <c r="C1609" s="180" t="s">
        <v>3097</v>
      </c>
      <c r="D1609" s="180" t="s">
        <v>140</v>
      </c>
      <c r="E1609" s="181" t="s">
        <v>3098</v>
      </c>
      <c r="F1609" s="182" t="s">
        <v>3099</v>
      </c>
      <c r="G1609" s="183" t="s">
        <v>143</v>
      </c>
      <c r="H1609" s="184">
        <v>1</v>
      </c>
      <c r="I1609" s="185"/>
      <c r="J1609" s="186"/>
      <c r="K1609" s="187">
        <f>ROUND(P1609*H1609,2)</f>
        <v>0</v>
      </c>
      <c r="L1609" s="182" t="s">
        <v>144</v>
      </c>
      <c r="M1609" s="188"/>
      <c r="N1609" s="189" t="s">
        <v>1</v>
      </c>
      <c r="O1609" s="190" t="s">
        <v>42</v>
      </c>
      <c r="P1609" s="191">
        <f>I1609+J1609</f>
        <v>0</v>
      </c>
      <c r="Q1609" s="191">
        <f>ROUND(I1609*H1609,2)</f>
        <v>0</v>
      </c>
      <c r="R1609" s="191">
        <f>ROUND(J1609*H1609,2)</f>
        <v>0</v>
      </c>
      <c r="S1609" s="70"/>
      <c r="T1609" s="192">
        <f>S1609*H1609</f>
        <v>0</v>
      </c>
      <c r="U1609" s="192">
        <v>0</v>
      </c>
      <c r="V1609" s="192">
        <f>U1609*H1609</f>
        <v>0</v>
      </c>
      <c r="W1609" s="192">
        <v>0</v>
      </c>
      <c r="X1609" s="192">
        <f>W1609*H1609</f>
        <v>0</v>
      </c>
      <c r="Y1609" s="193" t="s">
        <v>1</v>
      </c>
      <c r="Z1609" s="33"/>
      <c r="AA1609" s="33"/>
      <c r="AB1609" s="33"/>
      <c r="AC1609" s="33"/>
      <c r="AD1609" s="33"/>
      <c r="AE1609" s="33"/>
      <c r="AR1609" s="194" t="s">
        <v>152</v>
      </c>
      <c r="AT1609" s="194" t="s">
        <v>140</v>
      </c>
      <c r="AU1609" s="194" t="s">
        <v>79</v>
      </c>
      <c r="AY1609" s="14" t="s">
        <v>146</v>
      </c>
      <c r="BE1609" s="114">
        <f>IF(O1609="základní",K1609,0)</f>
        <v>0</v>
      </c>
      <c r="BF1609" s="114">
        <f>IF(O1609="snížená",K1609,0)</f>
        <v>0</v>
      </c>
      <c r="BG1609" s="114">
        <f>IF(O1609="zákl. přenesená",K1609,0)</f>
        <v>0</v>
      </c>
      <c r="BH1609" s="114">
        <f>IF(O1609="sníž. přenesená",K1609,0)</f>
        <v>0</v>
      </c>
      <c r="BI1609" s="114">
        <f>IF(O1609="nulová",K1609,0)</f>
        <v>0</v>
      </c>
      <c r="BJ1609" s="14" t="s">
        <v>87</v>
      </c>
      <c r="BK1609" s="114">
        <f>ROUND(P1609*H1609,2)</f>
        <v>0</v>
      </c>
      <c r="BL1609" s="14" t="s">
        <v>152</v>
      </c>
      <c r="BM1609" s="194" t="s">
        <v>3100</v>
      </c>
    </row>
    <row r="1610" spans="1:65" s="2" customFormat="1" ht="11.25">
      <c r="A1610" s="33"/>
      <c r="B1610" s="34"/>
      <c r="C1610" s="35"/>
      <c r="D1610" s="195" t="s">
        <v>149</v>
      </c>
      <c r="E1610" s="35"/>
      <c r="F1610" s="196" t="s">
        <v>3099</v>
      </c>
      <c r="G1610" s="35"/>
      <c r="H1610" s="35"/>
      <c r="I1610" s="166"/>
      <c r="J1610" s="166"/>
      <c r="K1610" s="35"/>
      <c r="L1610" s="35"/>
      <c r="M1610" s="36"/>
      <c r="N1610" s="197"/>
      <c r="O1610" s="198"/>
      <c r="P1610" s="70"/>
      <c r="Q1610" s="70"/>
      <c r="R1610" s="70"/>
      <c r="S1610" s="70"/>
      <c r="T1610" s="70"/>
      <c r="U1610" s="70"/>
      <c r="V1610" s="70"/>
      <c r="W1610" s="70"/>
      <c r="X1610" s="70"/>
      <c r="Y1610" s="71"/>
      <c r="Z1610" s="33"/>
      <c r="AA1610" s="33"/>
      <c r="AB1610" s="33"/>
      <c r="AC1610" s="33"/>
      <c r="AD1610" s="33"/>
      <c r="AE1610" s="33"/>
      <c r="AT1610" s="14" t="s">
        <v>149</v>
      </c>
      <c r="AU1610" s="14" t="s">
        <v>79</v>
      </c>
    </row>
    <row r="1611" spans="1:65" s="2" customFormat="1" ht="24.2" customHeight="1">
      <c r="A1611" s="33"/>
      <c r="B1611" s="34"/>
      <c r="C1611" s="180" t="s">
        <v>3101</v>
      </c>
      <c r="D1611" s="180" t="s">
        <v>140</v>
      </c>
      <c r="E1611" s="181" t="s">
        <v>3102</v>
      </c>
      <c r="F1611" s="182" t="s">
        <v>3103</v>
      </c>
      <c r="G1611" s="183" t="s">
        <v>143</v>
      </c>
      <c r="H1611" s="184">
        <v>1</v>
      </c>
      <c r="I1611" s="185"/>
      <c r="J1611" s="186"/>
      <c r="K1611" s="187">
        <f>ROUND(P1611*H1611,2)</f>
        <v>0</v>
      </c>
      <c r="L1611" s="182" t="s">
        <v>144</v>
      </c>
      <c r="M1611" s="188"/>
      <c r="N1611" s="189" t="s">
        <v>1</v>
      </c>
      <c r="O1611" s="190" t="s">
        <v>42</v>
      </c>
      <c r="P1611" s="191">
        <f>I1611+J1611</f>
        <v>0</v>
      </c>
      <c r="Q1611" s="191">
        <f>ROUND(I1611*H1611,2)</f>
        <v>0</v>
      </c>
      <c r="R1611" s="191">
        <f>ROUND(J1611*H1611,2)</f>
        <v>0</v>
      </c>
      <c r="S1611" s="70"/>
      <c r="T1611" s="192">
        <f>S1611*H1611</f>
        <v>0</v>
      </c>
      <c r="U1611" s="192">
        <v>0</v>
      </c>
      <c r="V1611" s="192">
        <f>U1611*H1611</f>
        <v>0</v>
      </c>
      <c r="W1611" s="192">
        <v>0</v>
      </c>
      <c r="X1611" s="192">
        <f>W1611*H1611</f>
        <v>0</v>
      </c>
      <c r="Y1611" s="193" t="s">
        <v>1</v>
      </c>
      <c r="Z1611" s="33"/>
      <c r="AA1611" s="33"/>
      <c r="AB1611" s="33"/>
      <c r="AC1611" s="33"/>
      <c r="AD1611" s="33"/>
      <c r="AE1611" s="33"/>
      <c r="AR1611" s="194" t="s">
        <v>152</v>
      </c>
      <c r="AT1611" s="194" t="s">
        <v>140</v>
      </c>
      <c r="AU1611" s="194" t="s">
        <v>79</v>
      </c>
      <c r="AY1611" s="14" t="s">
        <v>146</v>
      </c>
      <c r="BE1611" s="114">
        <f>IF(O1611="základní",K1611,0)</f>
        <v>0</v>
      </c>
      <c r="BF1611" s="114">
        <f>IF(O1611="snížená",K1611,0)</f>
        <v>0</v>
      </c>
      <c r="BG1611" s="114">
        <f>IF(O1611="zákl. přenesená",K1611,0)</f>
        <v>0</v>
      </c>
      <c r="BH1611" s="114">
        <f>IF(O1611="sníž. přenesená",K1611,0)</f>
        <v>0</v>
      </c>
      <c r="BI1611" s="114">
        <f>IF(O1611="nulová",K1611,0)</f>
        <v>0</v>
      </c>
      <c r="BJ1611" s="14" t="s">
        <v>87</v>
      </c>
      <c r="BK1611" s="114">
        <f>ROUND(P1611*H1611,2)</f>
        <v>0</v>
      </c>
      <c r="BL1611" s="14" t="s">
        <v>152</v>
      </c>
      <c r="BM1611" s="194" t="s">
        <v>3104</v>
      </c>
    </row>
    <row r="1612" spans="1:65" s="2" customFormat="1" ht="11.25">
      <c r="A1612" s="33"/>
      <c r="B1612" s="34"/>
      <c r="C1612" s="35"/>
      <c r="D1612" s="195" t="s">
        <v>149</v>
      </c>
      <c r="E1612" s="35"/>
      <c r="F1612" s="196" t="s">
        <v>3103</v>
      </c>
      <c r="G1612" s="35"/>
      <c r="H1612" s="35"/>
      <c r="I1612" s="166"/>
      <c r="J1612" s="166"/>
      <c r="K1612" s="35"/>
      <c r="L1612" s="35"/>
      <c r="M1612" s="36"/>
      <c r="N1612" s="197"/>
      <c r="O1612" s="198"/>
      <c r="P1612" s="70"/>
      <c r="Q1612" s="70"/>
      <c r="R1612" s="70"/>
      <c r="S1612" s="70"/>
      <c r="T1612" s="70"/>
      <c r="U1612" s="70"/>
      <c r="V1612" s="70"/>
      <c r="W1612" s="70"/>
      <c r="X1612" s="70"/>
      <c r="Y1612" s="71"/>
      <c r="Z1612" s="33"/>
      <c r="AA1612" s="33"/>
      <c r="AB1612" s="33"/>
      <c r="AC1612" s="33"/>
      <c r="AD1612" s="33"/>
      <c r="AE1612" s="33"/>
      <c r="AT1612" s="14" t="s">
        <v>149</v>
      </c>
      <c r="AU1612" s="14" t="s">
        <v>79</v>
      </c>
    </row>
    <row r="1613" spans="1:65" s="2" customFormat="1" ht="24.2" customHeight="1">
      <c r="A1613" s="33"/>
      <c r="B1613" s="34"/>
      <c r="C1613" s="180" t="s">
        <v>3105</v>
      </c>
      <c r="D1613" s="180" t="s">
        <v>140</v>
      </c>
      <c r="E1613" s="181" t="s">
        <v>3106</v>
      </c>
      <c r="F1613" s="182" t="s">
        <v>3107</v>
      </c>
      <c r="G1613" s="183" t="s">
        <v>143</v>
      </c>
      <c r="H1613" s="184">
        <v>1</v>
      </c>
      <c r="I1613" s="185"/>
      <c r="J1613" s="186"/>
      <c r="K1613" s="187">
        <f>ROUND(P1613*H1613,2)</f>
        <v>0</v>
      </c>
      <c r="L1613" s="182" t="s">
        <v>144</v>
      </c>
      <c r="M1613" s="188"/>
      <c r="N1613" s="189" t="s">
        <v>1</v>
      </c>
      <c r="O1613" s="190" t="s">
        <v>42</v>
      </c>
      <c r="P1613" s="191">
        <f>I1613+J1613</f>
        <v>0</v>
      </c>
      <c r="Q1613" s="191">
        <f>ROUND(I1613*H1613,2)</f>
        <v>0</v>
      </c>
      <c r="R1613" s="191">
        <f>ROUND(J1613*H1613,2)</f>
        <v>0</v>
      </c>
      <c r="S1613" s="70"/>
      <c r="T1613" s="192">
        <f>S1613*H1613</f>
        <v>0</v>
      </c>
      <c r="U1613" s="192">
        <v>0</v>
      </c>
      <c r="V1613" s="192">
        <f>U1613*H1613</f>
        <v>0</v>
      </c>
      <c r="W1613" s="192">
        <v>0</v>
      </c>
      <c r="X1613" s="192">
        <f>W1613*H1613</f>
        <v>0</v>
      </c>
      <c r="Y1613" s="193" t="s">
        <v>1</v>
      </c>
      <c r="Z1613" s="33"/>
      <c r="AA1613" s="33"/>
      <c r="AB1613" s="33"/>
      <c r="AC1613" s="33"/>
      <c r="AD1613" s="33"/>
      <c r="AE1613" s="33"/>
      <c r="AR1613" s="194" t="s">
        <v>152</v>
      </c>
      <c r="AT1613" s="194" t="s">
        <v>140</v>
      </c>
      <c r="AU1613" s="194" t="s">
        <v>79</v>
      </c>
      <c r="AY1613" s="14" t="s">
        <v>146</v>
      </c>
      <c r="BE1613" s="114">
        <f>IF(O1613="základní",K1613,0)</f>
        <v>0</v>
      </c>
      <c r="BF1613" s="114">
        <f>IF(O1613="snížená",K1613,0)</f>
        <v>0</v>
      </c>
      <c r="BG1613" s="114">
        <f>IF(O1613="zákl. přenesená",K1613,0)</f>
        <v>0</v>
      </c>
      <c r="BH1613" s="114">
        <f>IF(O1613="sníž. přenesená",K1613,0)</f>
        <v>0</v>
      </c>
      <c r="BI1613" s="114">
        <f>IF(O1613="nulová",K1613,0)</f>
        <v>0</v>
      </c>
      <c r="BJ1613" s="14" t="s">
        <v>87</v>
      </c>
      <c r="BK1613" s="114">
        <f>ROUND(P1613*H1613,2)</f>
        <v>0</v>
      </c>
      <c r="BL1613" s="14" t="s">
        <v>152</v>
      </c>
      <c r="BM1613" s="194" t="s">
        <v>3108</v>
      </c>
    </row>
    <row r="1614" spans="1:65" s="2" customFormat="1" ht="11.25">
      <c r="A1614" s="33"/>
      <c r="B1614" s="34"/>
      <c r="C1614" s="35"/>
      <c r="D1614" s="195" t="s">
        <v>149</v>
      </c>
      <c r="E1614" s="35"/>
      <c r="F1614" s="196" t="s">
        <v>3107</v>
      </c>
      <c r="G1614" s="35"/>
      <c r="H1614" s="35"/>
      <c r="I1614" s="166"/>
      <c r="J1614" s="166"/>
      <c r="K1614" s="35"/>
      <c r="L1614" s="35"/>
      <c r="M1614" s="36"/>
      <c r="N1614" s="197"/>
      <c r="O1614" s="198"/>
      <c r="P1614" s="70"/>
      <c r="Q1614" s="70"/>
      <c r="R1614" s="70"/>
      <c r="S1614" s="70"/>
      <c r="T1614" s="70"/>
      <c r="U1614" s="70"/>
      <c r="V1614" s="70"/>
      <c r="W1614" s="70"/>
      <c r="X1614" s="70"/>
      <c r="Y1614" s="71"/>
      <c r="Z1614" s="33"/>
      <c r="AA1614" s="33"/>
      <c r="AB1614" s="33"/>
      <c r="AC1614" s="33"/>
      <c r="AD1614" s="33"/>
      <c r="AE1614" s="33"/>
      <c r="AT1614" s="14" t="s">
        <v>149</v>
      </c>
      <c r="AU1614" s="14" t="s">
        <v>79</v>
      </c>
    </row>
    <row r="1615" spans="1:65" s="2" customFormat="1" ht="24.2" customHeight="1">
      <c r="A1615" s="33"/>
      <c r="B1615" s="34"/>
      <c r="C1615" s="180" t="s">
        <v>3109</v>
      </c>
      <c r="D1615" s="180" t="s">
        <v>140</v>
      </c>
      <c r="E1615" s="181" t="s">
        <v>3110</v>
      </c>
      <c r="F1615" s="182" t="s">
        <v>3111</v>
      </c>
      <c r="G1615" s="183" t="s">
        <v>143</v>
      </c>
      <c r="H1615" s="184">
        <v>1</v>
      </c>
      <c r="I1615" s="185"/>
      <c r="J1615" s="186"/>
      <c r="K1615" s="187">
        <f>ROUND(P1615*H1615,2)</f>
        <v>0</v>
      </c>
      <c r="L1615" s="182" t="s">
        <v>144</v>
      </c>
      <c r="M1615" s="188"/>
      <c r="N1615" s="189" t="s">
        <v>1</v>
      </c>
      <c r="O1615" s="190" t="s">
        <v>42</v>
      </c>
      <c r="P1615" s="191">
        <f>I1615+J1615</f>
        <v>0</v>
      </c>
      <c r="Q1615" s="191">
        <f>ROUND(I1615*H1615,2)</f>
        <v>0</v>
      </c>
      <c r="R1615" s="191">
        <f>ROUND(J1615*H1615,2)</f>
        <v>0</v>
      </c>
      <c r="S1615" s="70"/>
      <c r="T1615" s="192">
        <f>S1615*H1615</f>
        <v>0</v>
      </c>
      <c r="U1615" s="192">
        <v>0</v>
      </c>
      <c r="V1615" s="192">
        <f>U1615*H1615</f>
        <v>0</v>
      </c>
      <c r="W1615" s="192">
        <v>0</v>
      </c>
      <c r="X1615" s="192">
        <f>W1615*H1615</f>
        <v>0</v>
      </c>
      <c r="Y1615" s="193" t="s">
        <v>1</v>
      </c>
      <c r="Z1615" s="33"/>
      <c r="AA1615" s="33"/>
      <c r="AB1615" s="33"/>
      <c r="AC1615" s="33"/>
      <c r="AD1615" s="33"/>
      <c r="AE1615" s="33"/>
      <c r="AR1615" s="194" t="s">
        <v>152</v>
      </c>
      <c r="AT1615" s="194" t="s">
        <v>140</v>
      </c>
      <c r="AU1615" s="194" t="s">
        <v>79</v>
      </c>
      <c r="AY1615" s="14" t="s">
        <v>146</v>
      </c>
      <c r="BE1615" s="114">
        <f>IF(O1615="základní",K1615,0)</f>
        <v>0</v>
      </c>
      <c r="BF1615" s="114">
        <f>IF(O1615="snížená",K1615,0)</f>
        <v>0</v>
      </c>
      <c r="BG1615" s="114">
        <f>IF(O1615="zákl. přenesená",K1615,0)</f>
        <v>0</v>
      </c>
      <c r="BH1615" s="114">
        <f>IF(O1615="sníž. přenesená",K1615,0)</f>
        <v>0</v>
      </c>
      <c r="BI1615" s="114">
        <f>IF(O1615="nulová",K1615,0)</f>
        <v>0</v>
      </c>
      <c r="BJ1615" s="14" t="s">
        <v>87</v>
      </c>
      <c r="BK1615" s="114">
        <f>ROUND(P1615*H1615,2)</f>
        <v>0</v>
      </c>
      <c r="BL1615" s="14" t="s">
        <v>152</v>
      </c>
      <c r="BM1615" s="194" t="s">
        <v>3112</v>
      </c>
    </row>
    <row r="1616" spans="1:65" s="2" customFormat="1" ht="11.25">
      <c r="A1616" s="33"/>
      <c r="B1616" s="34"/>
      <c r="C1616" s="35"/>
      <c r="D1616" s="195" t="s">
        <v>149</v>
      </c>
      <c r="E1616" s="35"/>
      <c r="F1616" s="196" t="s">
        <v>3111</v>
      </c>
      <c r="G1616" s="35"/>
      <c r="H1616" s="35"/>
      <c r="I1616" s="166"/>
      <c r="J1616" s="166"/>
      <c r="K1616" s="35"/>
      <c r="L1616" s="35"/>
      <c r="M1616" s="36"/>
      <c r="N1616" s="197"/>
      <c r="O1616" s="198"/>
      <c r="P1616" s="70"/>
      <c r="Q1616" s="70"/>
      <c r="R1616" s="70"/>
      <c r="S1616" s="70"/>
      <c r="T1616" s="70"/>
      <c r="U1616" s="70"/>
      <c r="V1616" s="70"/>
      <c r="W1616" s="70"/>
      <c r="X1616" s="70"/>
      <c r="Y1616" s="71"/>
      <c r="Z1616" s="33"/>
      <c r="AA1616" s="33"/>
      <c r="AB1616" s="33"/>
      <c r="AC1616" s="33"/>
      <c r="AD1616" s="33"/>
      <c r="AE1616" s="33"/>
      <c r="AT1616" s="14" t="s">
        <v>149</v>
      </c>
      <c r="AU1616" s="14" t="s">
        <v>79</v>
      </c>
    </row>
    <row r="1617" spans="1:65" s="2" customFormat="1" ht="24.2" customHeight="1">
      <c r="A1617" s="33"/>
      <c r="B1617" s="34"/>
      <c r="C1617" s="180" t="s">
        <v>3113</v>
      </c>
      <c r="D1617" s="180" t="s">
        <v>140</v>
      </c>
      <c r="E1617" s="181" t="s">
        <v>3114</v>
      </c>
      <c r="F1617" s="182" t="s">
        <v>3115</v>
      </c>
      <c r="G1617" s="183" t="s">
        <v>143</v>
      </c>
      <c r="H1617" s="184">
        <v>1</v>
      </c>
      <c r="I1617" s="185"/>
      <c r="J1617" s="186"/>
      <c r="K1617" s="187">
        <f>ROUND(P1617*H1617,2)</f>
        <v>0</v>
      </c>
      <c r="L1617" s="182" t="s">
        <v>144</v>
      </c>
      <c r="M1617" s="188"/>
      <c r="N1617" s="189" t="s">
        <v>1</v>
      </c>
      <c r="O1617" s="190" t="s">
        <v>42</v>
      </c>
      <c r="P1617" s="191">
        <f>I1617+J1617</f>
        <v>0</v>
      </c>
      <c r="Q1617" s="191">
        <f>ROUND(I1617*H1617,2)</f>
        <v>0</v>
      </c>
      <c r="R1617" s="191">
        <f>ROUND(J1617*H1617,2)</f>
        <v>0</v>
      </c>
      <c r="S1617" s="70"/>
      <c r="T1617" s="192">
        <f>S1617*H1617</f>
        <v>0</v>
      </c>
      <c r="U1617" s="192">
        <v>0</v>
      </c>
      <c r="V1617" s="192">
        <f>U1617*H1617</f>
        <v>0</v>
      </c>
      <c r="W1617" s="192">
        <v>0</v>
      </c>
      <c r="X1617" s="192">
        <f>W1617*H1617</f>
        <v>0</v>
      </c>
      <c r="Y1617" s="193" t="s">
        <v>1</v>
      </c>
      <c r="Z1617" s="33"/>
      <c r="AA1617" s="33"/>
      <c r="AB1617" s="33"/>
      <c r="AC1617" s="33"/>
      <c r="AD1617" s="33"/>
      <c r="AE1617" s="33"/>
      <c r="AR1617" s="194" t="s">
        <v>152</v>
      </c>
      <c r="AT1617" s="194" t="s">
        <v>140</v>
      </c>
      <c r="AU1617" s="194" t="s">
        <v>79</v>
      </c>
      <c r="AY1617" s="14" t="s">
        <v>146</v>
      </c>
      <c r="BE1617" s="114">
        <f>IF(O1617="základní",K1617,0)</f>
        <v>0</v>
      </c>
      <c r="BF1617" s="114">
        <f>IF(O1617="snížená",K1617,0)</f>
        <v>0</v>
      </c>
      <c r="BG1617" s="114">
        <f>IF(O1617="zákl. přenesená",K1617,0)</f>
        <v>0</v>
      </c>
      <c r="BH1617" s="114">
        <f>IF(O1617="sníž. přenesená",K1617,0)</f>
        <v>0</v>
      </c>
      <c r="BI1617" s="114">
        <f>IF(O1617="nulová",K1617,0)</f>
        <v>0</v>
      </c>
      <c r="BJ1617" s="14" t="s">
        <v>87</v>
      </c>
      <c r="BK1617" s="114">
        <f>ROUND(P1617*H1617,2)</f>
        <v>0</v>
      </c>
      <c r="BL1617" s="14" t="s">
        <v>152</v>
      </c>
      <c r="BM1617" s="194" t="s">
        <v>3116</v>
      </c>
    </row>
    <row r="1618" spans="1:65" s="2" customFormat="1" ht="11.25">
      <c r="A1618" s="33"/>
      <c r="B1618" s="34"/>
      <c r="C1618" s="35"/>
      <c r="D1618" s="195" t="s">
        <v>149</v>
      </c>
      <c r="E1618" s="35"/>
      <c r="F1618" s="196" t="s">
        <v>3115</v>
      </c>
      <c r="G1618" s="35"/>
      <c r="H1618" s="35"/>
      <c r="I1618" s="166"/>
      <c r="J1618" s="166"/>
      <c r="K1618" s="35"/>
      <c r="L1618" s="35"/>
      <c r="M1618" s="36"/>
      <c r="N1618" s="197"/>
      <c r="O1618" s="198"/>
      <c r="P1618" s="70"/>
      <c r="Q1618" s="70"/>
      <c r="R1618" s="70"/>
      <c r="S1618" s="70"/>
      <c r="T1618" s="70"/>
      <c r="U1618" s="70"/>
      <c r="V1618" s="70"/>
      <c r="W1618" s="70"/>
      <c r="X1618" s="70"/>
      <c r="Y1618" s="71"/>
      <c r="Z1618" s="33"/>
      <c r="AA1618" s="33"/>
      <c r="AB1618" s="33"/>
      <c r="AC1618" s="33"/>
      <c r="AD1618" s="33"/>
      <c r="AE1618" s="33"/>
      <c r="AT1618" s="14" t="s">
        <v>149</v>
      </c>
      <c r="AU1618" s="14" t="s">
        <v>79</v>
      </c>
    </row>
    <row r="1619" spans="1:65" s="2" customFormat="1" ht="24.2" customHeight="1">
      <c r="A1619" s="33"/>
      <c r="B1619" s="34"/>
      <c r="C1619" s="180" t="s">
        <v>3117</v>
      </c>
      <c r="D1619" s="180" t="s">
        <v>140</v>
      </c>
      <c r="E1619" s="181" t="s">
        <v>3118</v>
      </c>
      <c r="F1619" s="182" t="s">
        <v>3119</v>
      </c>
      <c r="G1619" s="183" t="s">
        <v>143</v>
      </c>
      <c r="H1619" s="184">
        <v>1</v>
      </c>
      <c r="I1619" s="185"/>
      <c r="J1619" s="186"/>
      <c r="K1619" s="187">
        <f>ROUND(P1619*H1619,2)</f>
        <v>0</v>
      </c>
      <c r="L1619" s="182" t="s">
        <v>144</v>
      </c>
      <c r="M1619" s="188"/>
      <c r="N1619" s="189" t="s">
        <v>1</v>
      </c>
      <c r="O1619" s="190" t="s">
        <v>42</v>
      </c>
      <c r="P1619" s="191">
        <f>I1619+J1619</f>
        <v>0</v>
      </c>
      <c r="Q1619" s="191">
        <f>ROUND(I1619*H1619,2)</f>
        <v>0</v>
      </c>
      <c r="R1619" s="191">
        <f>ROUND(J1619*H1619,2)</f>
        <v>0</v>
      </c>
      <c r="S1619" s="70"/>
      <c r="T1619" s="192">
        <f>S1619*H1619</f>
        <v>0</v>
      </c>
      <c r="U1619" s="192">
        <v>0</v>
      </c>
      <c r="V1619" s="192">
        <f>U1619*H1619</f>
        <v>0</v>
      </c>
      <c r="W1619" s="192">
        <v>0</v>
      </c>
      <c r="X1619" s="192">
        <f>W1619*H1619</f>
        <v>0</v>
      </c>
      <c r="Y1619" s="193" t="s">
        <v>1</v>
      </c>
      <c r="Z1619" s="33"/>
      <c r="AA1619" s="33"/>
      <c r="AB1619" s="33"/>
      <c r="AC1619" s="33"/>
      <c r="AD1619" s="33"/>
      <c r="AE1619" s="33"/>
      <c r="AR1619" s="194" t="s">
        <v>152</v>
      </c>
      <c r="AT1619" s="194" t="s">
        <v>140</v>
      </c>
      <c r="AU1619" s="194" t="s">
        <v>79</v>
      </c>
      <c r="AY1619" s="14" t="s">
        <v>146</v>
      </c>
      <c r="BE1619" s="114">
        <f>IF(O1619="základní",K1619,0)</f>
        <v>0</v>
      </c>
      <c r="BF1619" s="114">
        <f>IF(O1619="snížená",K1619,0)</f>
        <v>0</v>
      </c>
      <c r="BG1619" s="114">
        <f>IF(O1619="zákl. přenesená",K1619,0)</f>
        <v>0</v>
      </c>
      <c r="BH1619" s="114">
        <f>IF(O1619="sníž. přenesená",K1619,0)</f>
        <v>0</v>
      </c>
      <c r="BI1619" s="114">
        <f>IF(O1619="nulová",K1619,0)</f>
        <v>0</v>
      </c>
      <c r="BJ1619" s="14" t="s">
        <v>87</v>
      </c>
      <c r="BK1619" s="114">
        <f>ROUND(P1619*H1619,2)</f>
        <v>0</v>
      </c>
      <c r="BL1619" s="14" t="s">
        <v>152</v>
      </c>
      <c r="BM1619" s="194" t="s">
        <v>3120</v>
      </c>
    </row>
    <row r="1620" spans="1:65" s="2" customFormat="1" ht="11.25">
      <c r="A1620" s="33"/>
      <c r="B1620" s="34"/>
      <c r="C1620" s="35"/>
      <c r="D1620" s="195" t="s">
        <v>149</v>
      </c>
      <c r="E1620" s="35"/>
      <c r="F1620" s="196" t="s">
        <v>3119</v>
      </c>
      <c r="G1620" s="35"/>
      <c r="H1620" s="35"/>
      <c r="I1620" s="166"/>
      <c r="J1620" s="166"/>
      <c r="K1620" s="35"/>
      <c r="L1620" s="35"/>
      <c r="M1620" s="36"/>
      <c r="N1620" s="197"/>
      <c r="O1620" s="198"/>
      <c r="P1620" s="70"/>
      <c r="Q1620" s="70"/>
      <c r="R1620" s="70"/>
      <c r="S1620" s="70"/>
      <c r="T1620" s="70"/>
      <c r="U1620" s="70"/>
      <c r="V1620" s="70"/>
      <c r="W1620" s="70"/>
      <c r="X1620" s="70"/>
      <c r="Y1620" s="71"/>
      <c r="Z1620" s="33"/>
      <c r="AA1620" s="33"/>
      <c r="AB1620" s="33"/>
      <c r="AC1620" s="33"/>
      <c r="AD1620" s="33"/>
      <c r="AE1620" s="33"/>
      <c r="AT1620" s="14" t="s">
        <v>149</v>
      </c>
      <c r="AU1620" s="14" t="s">
        <v>79</v>
      </c>
    </row>
    <row r="1621" spans="1:65" s="2" customFormat="1" ht="24.2" customHeight="1">
      <c r="A1621" s="33"/>
      <c r="B1621" s="34"/>
      <c r="C1621" s="180" t="s">
        <v>3121</v>
      </c>
      <c r="D1621" s="180" t="s">
        <v>140</v>
      </c>
      <c r="E1621" s="181" t="s">
        <v>3122</v>
      </c>
      <c r="F1621" s="182" t="s">
        <v>3123</v>
      </c>
      <c r="G1621" s="183" t="s">
        <v>143</v>
      </c>
      <c r="H1621" s="184">
        <v>1</v>
      </c>
      <c r="I1621" s="185"/>
      <c r="J1621" s="186"/>
      <c r="K1621" s="187">
        <f>ROUND(P1621*H1621,2)</f>
        <v>0</v>
      </c>
      <c r="L1621" s="182" t="s">
        <v>144</v>
      </c>
      <c r="M1621" s="188"/>
      <c r="N1621" s="189" t="s">
        <v>1</v>
      </c>
      <c r="O1621" s="190" t="s">
        <v>42</v>
      </c>
      <c r="P1621" s="191">
        <f>I1621+J1621</f>
        <v>0</v>
      </c>
      <c r="Q1621" s="191">
        <f>ROUND(I1621*H1621,2)</f>
        <v>0</v>
      </c>
      <c r="R1621" s="191">
        <f>ROUND(J1621*H1621,2)</f>
        <v>0</v>
      </c>
      <c r="S1621" s="70"/>
      <c r="T1621" s="192">
        <f>S1621*H1621</f>
        <v>0</v>
      </c>
      <c r="U1621" s="192">
        <v>0</v>
      </c>
      <c r="V1621" s="192">
        <f>U1621*H1621</f>
        <v>0</v>
      </c>
      <c r="W1621" s="192">
        <v>0</v>
      </c>
      <c r="X1621" s="192">
        <f>W1621*H1621</f>
        <v>0</v>
      </c>
      <c r="Y1621" s="193" t="s">
        <v>1</v>
      </c>
      <c r="Z1621" s="33"/>
      <c r="AA1621" s="33"/>
      <c r="AB1621" s="33"/>
      <c r="AC1621" s="33"/>
      <c r="AD1621" s="33"/>
      <c r="AE1621" s="33"/>
      <c r="AR1621" s="194" t="s">
        <v>152</v>
      </c>
      <c r="AT1621" s="194" t="s">
        <v>140</v>
      </c>
      <c r="AU1621" s="194" t="s">
        <v>79</v>
      </c>
      <c r="AY1621" s="14" t="s">
        <v>146</v>
      </c>
      <c r="BE1621" s="114">
        <f>IF(O1621="základní",K1621,0)</f>
        <v>0</v>
      </c>
      <c r="BF1621" s="114">
        <f>IF(O1621="snížená",K1621,0)</f>
        <v>0</v>
      </c>
      <c r="BG1621" s="114">
        <f>IF(O1621="zákl. přenesená",K1621,0)</f>
        <v>0</v>
      </c>
      <c r="BH1621" s="114">
        <f>IF(O1621="sníž. přenesená",K1621,0)</f>
        <v>0</v>
      </c>
      <c r="BI1621" s="114">
        <f>IF(O1621="nulová",K1621,0)</f>
        <v>0</v>
      </c>
      <c r="BJ1621" s="14" t="s">
        <v>87</v>
      </c>
      <c r="BK1621" s="114">
        <f>ROUND(P1621*H1621,2)</f>
        <v>0</v>
      </c>
      <c r="BL1621" s="14" t="s">
        <v>152</v>
      </c>
      <c r="BM1621" s="194" t="s">
        <v>3124</v>
      </c>
    </row>
    <row r="1622" spans="1:65" s="2" customFormat="1" ht="11.25">
      <c r="A1622" s="33"/>
      <c r="B1622" s="34"/>
      <c r="C1622" s="35"/>
      <c r="D1622" s="195" t="s">
        <v>149</v>
      </c>
      <c r="E1622" s="35"/>
      <c r="F1622" s="196" t="s">
        <v>3123</v>
      </c>
      <c r="G1622" s="35"/>
      <c r="H1622" s="35"/>
      <c r="I1622" s="166"/>
      <c r="J1622" s="166"/>
      <c r="K1622" s="35"/>
      <c r="L1622" s="35"/>
      <c r="M1622" s="36"/>
      <c r="N1622" s="197"/>
      <c r="O1622" s="198"/>
      <c r="P1622" s="70"/>
      <c r="Q1622" s="70"/>
      <c r="R1622" s="70"/>
      <c r="S1622" s="70"/>
      <c r="T1622" s="70"/>
      <c r="U1622" s="70"/>
      <c r="V1622" s="70"/>
      <c r="W1622" s="70"/>
      <c r="X1622" s="70"/>
      <c r="Y1622" s="71"/>
      <c r="Z1622" s="33"/>
      <c r="AA1622" s="33"/>
      <c r="AB1622" s="33"/>
      <c r="AC1622" s="33"/>
      <c r="AD1622" s="33"/>
      <c r="AE1622" s="33"/>
      <c r="AT1622" s="14" t="s">
        <v>149</v>
      </c>
      <c r="AU1622" s="14" t="s">
        <v>79</v>
      </c>
    </row>
    <row r="1623" spans="1:65" s="2" customFormat="1" ht="24.2" customHeight="1">
      <c r="A1623" s="33"/>
      <c r="B1623" s="34"/>
      <c r="C1623" s="180" t="s">
        <v>3125</v>
      </c>
      <c r="D1623" s="180" t="s">
        <v>140</v>
      </c>
      <c r="E1623" s="181" t="s">
        <v>3126</v>
      </c>
      <c r="F1623" s="182" t="s">
        <v>3127</v>
      </c>
      <c r="G1623" s="183" t="s">
        <v>143</v>
      </c>
      <c r="H1623" s="184">
        <v>1</v>
      </c>
      <c r="I1623" s="185"/>
      <c r="J1623" s="186"/>
      <c r="K1623" s="187">
        <f>ROUND(P1623*H1623,2)</f>
        <v>0</v>
      </c>
      <c r="L1623" s="182" t="s">
        <v>144</v>
      </c>
      <c r="M1623" s="188"/>
      <c r="N1623" s="189" t="s">
        <v>1</v>
      </c>
      <c r="O1623" s="190" t="s">
        <v>42</v>
      </c>
      <c r="P1623" s="191">
        <f>I1623+J1623</f>
        <v>0</v>
      </c>
      <c r="Q1623" s="191">
        <f>ROUND(I1623*H1623,2)</f>
        <v>0</v>
      </c>
      <c r="R1623" s="191">
        <f>ROUND(J1623*H1623,2)</f>
        <v>0</v>
      </c>
      <c r="S1623" s="70"/>
      <c r="T1623" s="192">
        <f>S1623*H1623</f>
        <v>0</v>
      </c>
      <c r="U1623" s="192">
        <v>0</v>
      </c>
      <c r="V1623" s="192">
        <f>U1623*H1623</f>
        <v>0</v>
      </c>
      <c r="W1623" s="192">
        <v>0</v>
      </c>
      <c r="X1623" s="192">
        <f>W1623*H1623</f>
        <v>0</v>
      </c>
      <c r="Y1623" s="193" t="s">
        <v>1</v>
      </c>
      <c r="Z1623" s="33"/>
      <c r="AA1623" s="33"/>
      <c r="AB1623" s="33"/>
      <c r="AC1623" s="33"/>
      <c r="AD1623" s="33"/>
      <c r="AE1623" s="33"/>
      <c r="AR1623" s="194" t="s">
        <v>152</v>
      </c>
      <c r="AT1623" s="194" t="s">
        <v>140</v>
      </c>
      <c r="AU1623" s="194" t="s">
        <v>79</v>
      </c>
      <c r="AY1623" s="14" t="s">
        <v>146</v>
      </c>
      <c r="BE1623" s="114">
        <f>IF(O1623="základní",K1623,0)</f>
        <v>0</v>
      </c>
      <c r="BF1623" s="114">
        <f>IF(O1623="snížená",K1623,0)</f>
        <v>0</v>
      </c>
      <c r="BG1623" s="114">
        <f>IF(O1623="zákl. přenesená",K1623,0)</f>
        <v>0</v>
      </c>
      <c r="BH1623" s="114">
        <f>IF(O1623="sníž. přenesená",K1623,0)</f>
        <v>0</v>
      </c>
      <c r="BI1623" s="114">
        <f>IF(O1623="nulová",K1623,0)</f>
        <v>0</v>
      </c>
      <c r="BJ1623" s="14" t="s">
        <v>87</v>
      </c>
      <c r="BK1623" s="114">
        <f>ROUND(P1623*H1623,2)</f>
        <v>0</v>
      </c>
      <c r="BL1623" s="14" t="s">
        <v>152</v>
      </c>
      <c r="BM1623" s="194" t="s">
        <v>3128</v>
      </c>
    </row>
    <row r="1624" spans="1:65" s="2" customFormat="1" ht="11.25">
      <c r="A1624" s="33"/>
      <c r="B1624" s="34"/>
      <c r="C1624" s="35"/>
      <c r="D1624" s="195" t="s">
        <v>149</v>
      </c>
      <c r="E1624" s="35"/>
      <c r="F1624" s="196" t="s">
        <v>3127</v>
      </c>
      <c r="G1624" s="35"/>
      <c r="H1624" s="35"/>
      <c r="I1624" s="166"/>
      <c r="J1624" s="166"/>
      <c r="K1624" s="35"/>
      <c r="L1624" s="35"/>
      <c r="M1624" s="36"/>
      <c r="N1624" s="197"/>
      <c r="O1624" s="198"/>
      <c r="P1624" s="70"/>
      <c r="Q1624" s="70"/>
      <c r="R1624" s="70"/>
      <c r="S1624" s="70"/>
      <c r="T1624" s="70"/>
      <c r="U1624" s="70"/>
      <c r="V1624" s="70"/>
      <c r="W1624" s="70"/>
      <c r="X1624" s="70"/>
      <c r="Y1624" s="71"/>
      <c r="Z1624" s="33"/>
      <c r="AA1624" s="33"/>
      <c r="AB1624" s="33"/>
      <c r="AC1624" s="33"/>
      <c r="AD1624" s="33"/>
      <c r="AE1624" s="33"/>
      <c r="AT1624" s="14" t="s">
        <v>149</v>
      </c>
      <c r="AU1624" s="14" t="s">
        <v>79</v>
      </c>
    </row>
    <row r="1625" spans="1:65" s="2" customFormat="1" ht="24.2" customHeight="1">
      <c r="A1625" s="33"/>
      <c r="B1625" s="34"/>
      <c r="C1625" s="180" t="s">
        <v>3129</v>
      </c>
      <c r="D1625" s="180" t="s">
        <v>140</v>
      </c>
      <c r="E1625" s="181" t="s">
        <v>3130</v>
      </c>
      <c r="F1625" s="182" t="s">
        <v>3131</v>
      </c>
      <c r="G1625" s="183" t="s">
        <v>143</v>
      </c>
      <c r="H1625" s="184">
        <v>1</v>
      </c>
      <c r="I1625" s="185"/>
      <c r="J1625" s="186"/>
      <c r="K1625" s="187">
        <f>ROUND(P1625*H1625,2)</f>
        <v>0</v>
      </c>
      <c r="L1625" s="182" t="s">
        <v>144</v>
      </c>
      <c r="M1625" s="188"/>
      <c r="N1625" s="189" t="s">
        <v>1</v>
      </c>
      <c r="O1625" s="190" t="s">
        <v>42</v>
      </c>
      <c r="P1625" s="191">
        <f>I1625+J1625</f>
        <v>0</v>
      </c>
      <c r="Q1625" s="191">
        <f>ROUND(I1625*H1625,2)</f>
        <v>0</v>
      </c>
      <c r="R1625" s="191">
        <f>ROUND(J1625*H1625,2)</f>
        <v>0</v>
      </c>
      <c r="S1625" s="70"/>
      <c r="T1625" s="192">
        <f>S1625*H1625</f>
        <v>0</v>
      </c>
      <c r="U1625" s="192">
        <v>0</v>
      </c>
      <c r="V1625" s="192">
        <f>U1625*H1625</f>
        <v>0</v>
      </c>
      <c r="W1625" s="192">
        <v>0</v>
      </c>
      <c r="X1625" s="192">
        <f>W1625*H1625</f>
        <v>0</v>
      </c>
      <c r="Y1625" s="193" t="s">
        <v>1</v>
      </c>
      <c r="Z1625" s="33"/>
      <c r="AA1625" s="33"/>
      <c r="AB1625" s="33"/>
      <c r="AC1625" s="33"/>
      <c r="AD1625" s="33"/>
      <c r="AE1625" s="33"/>
      <c r="AR1625" s="194" t="s">
        <v>152</v>
      </c>
      <c r="AT1625" s="194" t="s">
        <v>140</v>
      </c>
      <c r="AU1625" s="194" t="s">
        <v>79</v>
      </c>
      <c r="AY1625" s="14" t="s">
        <v>146</v>
      </c>
      <c r="BE1625" s="114">
        <f>IF(O1625="základní",K1625,0)</f>
        <v>0</v>
      </c>
      <c r="BF1625" s="114">
        <f>IF(O1625="snížená",K1625,0)</f>
        <v>0</v>
      </c>
      <c r="BG1625" s="114">
        <f>IF(O1625="zákl. přenesená",K1625,0)</f>
        <v>0</v>
      </c>
      <c r="BH1625" s="114">
        <f>IF(O1625="sníž. přenesená",K1625,0)</f>
        <v>0</v>
      </c>
      <c r="BI1625" s="114">
        <f>IF(O1625="nulová",K1625,0)</f>
        <v>0</v>
      </c>
      <c r="BJ1625" s="14" t="s">
        <v>87</v>
      </c>
      <c r="BK1625" s="114">
        <f>ROUND(P1625*H1625,2)</f>
        <v>0</v>
      </c>
      <c r="BL1625" s="14" t="s">
        <v>152</v>
      </c>
      <c r="BM1625" s="194" t="s">
        <v>3132</v>
      </c>
    </row>
    <row r="1626" spans="1:65" s="2" customFormat="1" ht="11.25">
      <c r="A1626" s="33"/>
      <c r="B1626" s="34"/>
      <c r="C1626" s="35"/>
      <c r="D1626" s="195" t="s">
        <v>149</v>
      </c>
      <c r="E1626" s="35"/>
      <c r="F1626" s="196" t="s">
        <v>3131</v>
      </c>
      <c r="G1626" s="35"/>
      <c r="H1626" s="35"/>
      <c r="I1626" s="166"/>
      <c r="J1626" s="166"/>
      <c r="K1626" s="35"/>
      <c r="L1626" s="35"/>
      <c r="M1626" s="36"/>
      <c r="N1626" s="197"/>
      <c r="O1626" s="198"/>
      <c r="P1626" s="70"/>
      <c r="Q1626" s="70"/>
      <c r="R1626" s="70"/>
      <c r="S1626" s="70"/>
      <c r="T1626" s="70"/>
      <c r="U1626" s="70"/>
      <c r="V1626" s="70"/>
      <c r="W1626" s="70"/>
      <c r="X1626" s="70"/>
      <c r="Y1626" s="71"/>
      <c r="Z1626" s="33"/>
      <c r="AA1626" s="33"/>
      <c r="AB1626" s="33"/>
      <c r="AC1626" s="33"/>
      <c r="AD1626" s="33"/>
      <c r="AE1626" s="33"/>
      <c r="AT1626" s="14" t="s">
        <v>149</v>
      </c>
      <c r="AU1626" s="14" t="s">
        <v>79</v>
      </c>
    </row>
    <row r="1627" spans="1:65" s="2" customFormat="1" ht="24.2" customHeight="1">
      <c r="A1627" s="33"/>
      <c r="B1627" s="34"/>
      <c r="C1627" s="180" t="s">
        <v>3133</v>
      </c>
      <c r="D1627" s="180" t="s">
        <v>140</v>
      </c>
      <c r="E1627" s="181" t="s">
        <v>3134</v>
      </c>
      <c r="F1627" s="182" t="s">
        <v>3135</v>
      </c>
      <c r="G1627" s="183" t="s">
        <v>143</v>
      </c>
      <c r="H1627" s="184">
        <v>1</v>
      </c>
      <c r="I1627" s="185"/>
      <c r="J1627" s="186"/>
      <c r="K1627" s="187">
        <f>ROUND(P1627*H1627,2)</f>
        <v>0</v>
      </c>
      <c r="L1627" s="182" t="s">
        <v>144</v>
      </c>
      <c r="M1627" s="188"/>
      <c r="N1627" s="189" t="s">
        <v>1</v>
      </c>
      <c r="O1627" s="190" t="s">
        <v>42</v>
      </c>
      <c r="P1627" s="191">
        <f>I1627+J1627</f>
        <v>0</v>
      </c>
      <c r="Q1627" s="191">
        <f>ROUND(I1627*H1627,2)</f>
        <v>0</v>
      </c>
      <c r="R1627" s="191">
        <f>ROUND(J1627*H1627,2)</f>
        <v>0</v>
      </c>
      <c r="S1627" s="70"/>
      <c r="T1627" s="192">
        <f>S1627*H1627</f>
        <v>0</v>
      </c>
      <c r="U1627" s="192">
        <v>0</v>
      </c>
      <c r="V1627" s="192">
        <f>U1627*H1627</f>
        <v>0</v>
      </c>
      <c r="W1627" s="192">
        <v>0</v>
      </c>
      <c r="X1627" s="192">
        <f>W1627*H1627</f>
        <v>0</v>
      </c>
      <c r="Y1627" s="193" t="s">
        <v>1</v>
      </c>
      <c r="Z1627" s="33"/>
      <c r="AA1627" s="33"/>
      <c r="AB1627" s="33"/>
      <c r="AC1627" s="33"/>
      <c r="AD1627" s="33"/>
      <c r="AE1627" s="33"/>
      <c r="AR1627" s="194" t="s">
        <v>152</v>
      </c>
      <c r="AT1627" s="194" t="s">
        <v>140</v>
      </c>
      <c r="AU1627" s="194" t="s">
        <v>79</v>
      </c>
      <c r="AY1627" s="14" t="s">
        <v>146</v>
      </c>
      <c r="BE1627" s="114">
        <f>IF(O1627="základní",K1627,0)</f>
        <v>0</v>
      </c>
      <c r="BF1627" s="114">
        <f>IF(O1627="snížená",K1627,0)</f>
        <v>0</v>
      </c>
      <c r="BG1627" s="114">
        <f>IF(O1627="zákl. přenesená",K1627,0)</f>
        <v>0</v>
      </c>
      <c r="BH1627" s="114">
        <f>IF(O1627="sníž. přenesená",K1627,0)</f>
        <v>0</v>
      </c>
      <c r="BI1627" s="114">
        <f>IF(O1627="nulová",K1627,0)</f>
        <v>0</v>
      </c>
      <c r="BJ1627" s="14" t="s">
        <v>87</v>
      </c>
      <c r="BK1627" s="114">
        <f>ROUND(P1627*H1627,2)</f>
        <v>0</v>
      </c>
      <c r="BL1627" s="14" t="s">
        <v>152</v>
      </c>
      <c r="BM1627" s="194" t="s">
        <v>3136</v>
      </c>
    </row>
    <row r="1628" spans="1:65" s="2" customFormat="1" ht="11.25">
      <c r="A1628" s="33"/>
      <c r="B1628" s="34"/>
      <c r="C1628" s="35"/>
      <c r="D1628" s="195" t="s">
        <v>149</v>
      </c>
      <c r="E1628" s="35"/>
      <c r="F1628" s="196" t="s">
        <v>3135</v>
      </c>
      <c r="G1628" s="35"/>
      <c r="H1628" s="35"/>
      <c r="I1628" s="166"/>
      <c r="J1628" s="166"/>
      <c r="K1628" s="35"/>
      <c r="L1628" s="35"/>
      <c r="M1628" s="36"/>
      <c r="N1628" s="197"/>
      <c r="O1628" s="198"/>
      <c r="P1628" s="70"/>
      <c r="Q1628" s="70"/>
      <c r="R1628" s="70"/>
      <c r="S1628" s="70"/>
      <c r="T1628" s="70"/>
      <c r="U1628" s="70"/>
      <c r="V1628" s="70"/>
      <c r="W1628" s="70"/>
      <c r="X1628" s="70"/>
      <c r="Y1628" s="71"/>
      <c r="Z1628" s="33"/>
      <c r="AA1628" s="33"/>
      <c r="AB1628" s="33"/>
      <c r="AC1628" s="33"/>
      <c r="AD1628" s="33"/>
      <c r="AE1628" s="33"/>
      <c r="AT1628" s="14" t="s">
        <v>149</v>
      </c>
      <c r="AU1628" s="14" t="s">
        <v>79</v>
      </c>
    </row>
    <row r="1629" spans="1:65" s="2" customFormat="1" ht="24.2" customHeight="1">
      <c r="A1629" s="33"/>
      <c r="B1629" s="34"/>
      <c r="C1629" s="180" t="s">
        <v>3137</v>
      </c>
      <c r="D1629" s="180" t="s">
        <v>140</v>
      </c>
      <c r="E1629" s="181" t="s">
        <v>3138</v>
      </c>
      <c r="F1629" s="182" t="s">
        <v>3139</v>
      </c>
      <c r="G1629" s="183" t="s">
        <v>143</v>
      </c>
      <c r="H1629" s="184">
        <v>1</v>
      </c>
      <c r="I1629" s="185"/>
      <c r="J1629" s="186"/>
      <c r="K1629" s="187">
        <f>ROUND(P1629*H1629,2)</f>
        <v>0</v>
      </c>
      <c r="L1629" s="182" t="s">
        <v>144</v>
      </c>
      <c r="M1629" s="188"/>
      <c r="N1629" s="189" t="s">
        <v>1</v>
      </c>
      <c r="O1629" s="190" t="s">
        <v>42</v>
      </c>
      <c r="P1629" s="191">
        <f>I1629+J1629</f>
        <v>0</v>
      </c>
      <c r="Q1629" s="191">
        <f>ROUND(I1629*H1629,2)</f>
        <v>0</v>
      </c>
      <c r="R1629" s="191">
        <f>ROUND(J1629*H1629,2)</f>
        <v>0</v>
      </c>
      <c r="S1629" s="70"/>
      <c r="T1629" s="192">
        <f>S1629*H1629</f>
        <v>0</v>
      </c>
      <c r="U1629" s="192">
        <v>0</v>
      </c>
      <c r="V1629" s="192">
        <f>U1629*H1629</f>
        <v>0</v>
      </c>
      <c r="W1629" s="192">
        <v>0</v>
      </c>
      <c r="X1629" s="192">
        <f>W1629*H1629</f>
        <v>0</v>
      </c>
      <c r="Y1629" s="193" t="s">
        <v>1</v>
      </c>
      <c r="Z1629" s="33"/>
      <c r="AA1629" s="33"/>
      <c r="AB1629" s="33"/>
      <c r="AC1629" s="33"/>
      <c r="AD1629" s="33"/>
      <c r="AE1629" s="33"/>
      <c r="AR1629" s="194" t="s">
        <v>152</v>
      </c>
      <c r="AT1629" s="194" t="s">
        <v>140</v>
      </c>
      <c r="AU1629" s="194" t="s">
        <v>79</v>
      </c>
      <c r="AY1629" s="14" t="s">
        <v>146</v>
      </c>
      <c r="BE1629" s="114">
        <f>IF(O1629="základní",K1629,0)</f>
        <v>0</v>
      </c>
      <c r="BF1629" s="114">
        <f>IF(O1629="snížená",K1629,0)</f>
        <v>0</v>
      </c>
      <c r="BG1629" s="114">
        <f>IF(O1629="zákl. přenesená",K1629,0)</f>
        <v>0</v>
      </c>
      <c r="BH1629" s="114">
        <f>IF(O1629="sníž. přenesená",K1629,0)</f>
        <v>0</v>
      </c>
      <c r="BI1629" s="114">
        <f>IF(O1629="nulová",K1629,0)</f>
        <v>0</v>
      </c>
      <c r="BJ1629" s="14" t="s">
        <v>87</v>
      </c>
      <c r="BK1629" s="114">
        <f>ROUND(P1629*H1629,2)</f>
        <v>0</v>
      </c>
      <c r="BL1629" s="14" t="s">
        <v>152</v>
      </c>
      <c r="BM1629" s="194" t="s">
        <v>3140</v>
      </c>
    </row>
    <row r="1630" spans="1:65" s="2" customFormat="1" ht="11.25">
      <c r="A1630" s="33"/>
      <c r="B1630" s="34"/>
      <c r="C1630" s="35"/>
      <c r="D1630" s="195" t="s">
        <v>149</v>
      </c>
      <c r="E1630" s="35"/>
      <c r="F1630" s="196" t="s">
        <v>3139</v>
      </c>
      <c r="G1630" s="35"/>
      <c r="H1630" s="35"/>
      <c r="I1630" s="166"/>
      <c r="J1630" s="166"/>
      <c r="K1630" s="35"/>
      <c r="L1630" s="35"/>
      <c r="M1630" s="36"/>
      <c r="N1630" s="197"/>
      <c r="O1630" s="198"/>
      <c r="P1630" s="70"/>
      <c r="Q1630" s="70"/>
      <c r="R1630" s="70"/>
      <c r="S1630" s="70"/>
      <c r="T1630" s="70"/>
      <c r="U1630" s="70"/>
      <c r="V1630" s="70"/>
      <c r="W1630" s="70"/>
      <c r="X1630" s="70"/>
      <c r="Y1630" s="71"/>
      <c r="Z1630" s="33"/>
      <c r="AA1630" s="33"/>
      <c r="AB1630" s="33"/>
      <c r="AC1630" s="33"/>
      <c r="AD1630" s="33"/>
      <c r="AE1630" s="33"/>
      <c r="AT1630" s="14" t="s">
        <v>149</v>
      </c>
      <c r="AU1630" s="14" t="s">
        <v>79</v>
      </c>
    </row>
    <row r="1631" spans="1:65" s="2" customFormat="1" ht="24.2" customHeight="1">
      <c r="A1631" s="33"/>
      <c r="B1631" s="34"/>
      <c r="C1631" s="180" t="s">
        <v>3141</v>
      </c>
      <c r="D1631" s="180" t="s">
        <v>140</v>
      </c>
      <c r="E1631" s="181" t="s">
        <v>3142</v>
      </c>
      <c r="F1631" s="182" t="s">
        <v>3143</v>
      </c>
      <c r="G1631" s="183" t="s">
        <v>143</v>
      </c>
      <c r="H1631" s="184">
        <v>1</v>
      </c>
      <c r="I1631" s="185"/>
      <c r="J1631" s="186"/>
      <c r="K1631" s="187">
        <f>ROUND(P1631*H1631,2)</f>
        <v>0</v>
      </c>
      <c r="L1631" s="182" t="s">
        <v>144</v>
      </c>
      <c r="M1631" s="188"/>
      <c r="N1631" s="189" t="s">
        <v>1</v>
      </c>
      <c r="O1631" s="190" t="s">
        <v>42</v>
      </c>
      <c r="P1631" s="191">
        <f>I1631+J1631</f>
        <v>0</v>
      </c>
      <c r="Q1631" s="191">
        <f>ROUND(I1631*H1631,2)</f>
        <v>0</v>
      </c>
      <c r="R1631" s="191">
        <f>ROUND(J1631*H1631,2)</f>
        <v>0</v>
      </c>
      <c r="S1631" s="70"/>
      <c r="T1631" s="192">
        <f>S1631*H1631</f>
        <v>0</v>
      </c>
      <c r="U1631" s="192">
        <v>0</v>
      </c>
      <c r="V1631" s="192">
        <f>U1631*H1631</f>
        <v>0</v>
      </c>
      <c r="W1631" s="192">
        <v>0</v>
      </c>
      <c r="X1631" s="192">
        <f>W1631*H1631</f>
        <v>0</v>
      </c>
      <c r="Y1631" s="193" t="s">
        <v>1</v>
      </c>
      <c r="Z1631" s="33"/>
      <c r="AA1631" s="33"/>
      <c r="AB1631" s="33"/>
      <c r="AC1631" s="33"/>
      <c r="AD1631" s="33"/>
      <c r="AE1631" s="33"/>
      <c r="AR1631" s="194" t="s">
        <v>152</v>
      </c>
      <c r="AT1631" s="194" t="s">
        <v>140</v>
      </c>
      <c r="AU1631" s="194" t="s">
        <v>79</v>
      </c>
      <c r="AY1631" s="14" t="s">
        <v>146</v>
      </c>
      <c r="BE1631" s="114">
        <f>IF(O1631="základní",K1631,0)</f>
        <v>0</v>
      </c>
      <c r="BF1631" s="114">
        <f>IF(O1631="snížená",K1631,0)</f>
        <v>0</v>
      </c>
      <c r="BG1631" s="114">
        <f>IF(O1631="zákl. přenesená",K1631,0)</f>
        <v>0</v>
      </c>
      <c r="BH1631" s="114">
        <f>IF(O1631="sníž. přenesená",K1631,0)</f>
        <v>0</v>
      </c>
      <c r="BI1631" s="114">
        <f>IF(O1631="nulová",K1631,0)</f>
        <v>0</v>
      </c>
      <c r="BJ1631" s="14" t="s">
        <v>87</v>
      </c>
      <c r="BK1631" s="114">
        <f>ROUND(P1631*H1631,2)</f>
        <v>0</v>
      </c>
      <c r="BL1631" s="14" t="s">
        <v>152</v>
      </c>
      <c r="BM1631" s="194" t="s">
        <v>3144</v>
      </c>
    </row>
    <row r="1632" spans="1:65" s="2" customFormat="1" ht="11.25">
      <c r="A1632" s="33"/>
      <c r="B1632" s="34"/>
      <c r="C1632" s="35"/>
      <c r="D1632" s="195" t="s">
        <v>149</v>
      </c>
      <c r="E1632" s="35"/>
      <c r="F1632" s="196" t="s">
        <v>3143</v>
      </c>
      <c r="G1632" s="35"/>
      <c r="H1632" s="35"/>
      <c r="I1632" s="166"/>
      <c r="J1632" s="166"/>
      <c r="K1632" s="35"/>
      <c r="L1632" s="35"/>
      <c r="M1632" s="36"/>
      <c r="N1632" s="197"/>
      <c r="O1632" s="198"/>
      <c r="P1632" s="70"/>
      <c r="Q1632" s="70"/>
      <c r="R1632" s="70"/>
      <c r="S1632" s="70"/>
      <c r="T1632" s="70"/>
      <c r="U1632" s="70"/>
      <c r="V1632" s="70"/>
      <c r="W1632" s="70"/>
      <c r="X1632" s="70"/>
      <c r="Y1632" s="71"/>
      <c r="Z1632" s="33"/>
      <c r="AA1632" s="33"/>
      <c r="AB1632" s="33"/>
      <c r="AC1632" s="33"/>
      <c r="AD1632" s="33"/>
      <c r="AE1632" s="33"/>
      <c r="AT1632" s="14" t="s">
        <v>149</v>
      </c>
      <c r="AU1632" s="14" t="s">
        <v>79</v>
      </c>
    </row>
    <row r="1633" spans="1:65" s="2" customFormat="1" ht="24.2" customHeight="1">
      <c r="A1633" s="33"/>
      <c r="B1633" s="34"/>
      <c r="C1633" s="180" t="s">
        <v>3145</v>
      </c>
      <c r="D1633" s="180" t="s">
        <v>140</v>
      </c>
      <c r="E1633" s="181" t="s">
        <v>3146</v>
      </c>
      <c r="F1633" s="182" t="s">
        <v>3147</v>
      </c>
      <c r="G1633" s="183" t="s">
        <v>143</v>
      </c>
      <c r="H1633" s="184">
        <v>1</v>
      </c>
      <c r="I1633" s="185"/>
      <c r="J1633" s="186"/>
      <c r="K1633" s="187">
        <f>ROUND(P1633*H1633,2)</f>
        <v>0</v>
      </c>
      <c r="L1633" s="182" t="s">
        <v>144</v>
      </c>
      <c r="M1633" s="188"/>
      <c r="N1633" s="189" t="s">
        <v>1</v>
      </c>
      <c r="O1633" s="190" t="s">
        <v>42</v>
      </c>
      <c r="P1633" s="191">
        <f>I1633+J1633</f>
        <v>0</v>
      </c>
      <c r="Q1633" s="191">
        <f>ROUND(I1633*H1633,2)</f>
        <v>0</v>
      </c>
      <c r="R1633" s="191">
        <f>ROUND(J1633*H1633,2)</f>
        <v>0</v>
      </c>
      <c r="S1633" s="70"/>
      <c r="T1633" s="192">
        <f>S1633*H1633</f>
        <v>0</v>
      </c>
      <c r="U1633" s="192">
        <v>0</v>
      </c>
      <c r="V1633" s="192">
        <f>U1633*H1633</f>
        <v>0</v>
      </c>
      <c r="W1633" s="192">
        <v>0</v>
      </c>
      <c r="X1633" s="192">
        <f>W1633*H1633</f>
        <v>0</v>
      </c>
      <c r="Y1633" s="193" t="s">
        <v>1</v>
      </c>
      <c r="Z1633" s="33"/>
      <c r="AA1633" s="33"/>
      <c r="AB1633" s="33"/>
      <c r="AC1633" s="33"/>
      <c r="AD1633" s="33"/>
      <c r="AE1633" s="33"/>
      <c r="AR1633" s="194" t="s">
        <v>152</v>
      </c>
      <c r="AT1633" s="194" t="s">
        <v>140</v>
      </c>
      <c r="AU1633" s="194" t="s">
        <v>79</v>
      </c>
      <c r="AY1633" s="14" t="s">
        <v>146</v>
      </c>
      <c r="BE1633" s="114">
        <f>IF(O1633="základní",K1633,0)</f>
        <v>0</v>
      </c>
      <c r="BF1633" s="114">
        <f>IF(O1633="snížená",K1633,0)</f>
        <v>0</v>
      </c>
      <c r="BG1633" s="114">
        <f>IF(O1633="zákl. přenesená",K1633,0)</f>
        <v>0</v>
      </c>
      <c r="BH1633" s="114">
        <f>IF(O1633="sníž. přenesená",K1633,0)</f>
        <v>0</v>
      </c>
      <c r="BI1633" s="114">
        <f>IF(O1633="nulová",K1633,0)</f>
        <v>0</v>
      </c>
      <c r="BJ1633" s="14" t="s">
        <v>87</v>
      </c>
      <c r="BK1633" s="114">
        <f>ROUND(P1633*H1633,2)</f>
        <v>0</v>
      </c>
      <c r="BL1633" s="14" t="s">
        <v>152</v>
      </c>
      <c r="BM1633" s="194" t="s">
        <v>3148</v>
      </c>
    </row>
    <row r="1634" spans="1:65" s="2" customFormat="1" ht="11.25">
      <c r="A1634" s="33"/>
      <c r="B1634" s="34"/>
      <c r="C1634" s="35"/>
      <c r="D1634" s="195" t="s">
        <v>149</v>
      </c>
      <c r="E1634" s="35"/>
      <c r="F1634" s="196" t="s">
        <v>3147</v>
      </c>
      <c r="G1634" s="35"/>
      <c r="H1634" s="35"/>
      <c r="I1634" s="166"/>
      <c r="J1634" s="166"/>
      <c r="K1634" s="35"/>
      <c r="L1634" s="35"/>
      <c r="M1634" s="36"/>
      <c r="N1634" s="197"/>
      <c r="O1634" s="198"/>
      <c r="P1634" s="70"/>
      <c r="Q1634" s="70"/>
      <c r="R1634" s="70"/>
      <c r="S1634" s="70"/>
      <c r="T1634" s="70"/>
      <c r="U1634" s="70"/>
      <c r="V1634" s="70"/>
      <c r="W1634" s="70"/>
      <c r="X1634" s="70"/>
      <c r="Y1634" s="71"/>
      <c r="Z1634" s="33"/>
      <c r="AA1634" s="33"/>
      <c r="AB1634" s="33"/>
      <c r="AC1634" s="33"/>
      <c r="AD1634" s="33"/>
      <c r="AE1634" s="33"/>
      <c r="AT1634" s="14" t="s">
        <v>149</v>
      </c>
      <c r="AU1634" s="14" t="s">
        <v>79</v>
      </c>
    </row>
    <row r="1635" spans="1:65" s="2" customFormat="1" ht="24.2" customHeight="1">
      <c r="A1635" s="33"/>
      <c r="B1635" s="34"/>
      <c r="C1635" s="180" t="s">
        <v>3149</v>
      </c>
      <c r="D1635" s="180" t="s">
        <v>140</v>
      </c>
      <c r="E1635" s="181" t="s">
        <v>3150</v>
      </c>
      <c r="F1635" s="182" t="s">
        <v>3151</v>
      </c>
      <c r="G1635" s="183" t="s">
        <v>143</v>
      </c>
      <c r="H1635" s="184">
        <v>1</v>
      </c>
      <c r="I1635" s="185"/>
      <c r="J1635" s="186"/>
      <c r="K1635" s="187">
        <f>ROUND(P1635*H1635,2)</f>
        <v>0</v>
      </c>
      <c r="L1635" s="182" t="s">
        <v>144</v>
      </c>
      <c r="M1635" s="188"/>
      <c r="N1635" s="189" t="s">
        <v>1</v>
      </c>
      <c r="O1635" s="190" t="s">
        <v>42</v>
      </c>
      <c r="P1635" s="191">
        <f>I1635+J1635</f>
        <v>0</v>
      </c>
      <c r="Q1635" s="191">
        <f>ROUND(I1635*H1635,2)</f>
        <v>0</v>
      </c>
      <c r="R1635" s="191">
        <f>ROUND(J1635*H1635,2)</f>
        <v>0</v>
      </c>
      <c r="S1635" s="70"/>
      <c r="T1635" s="192">
        <f>S1635*H1635</f>
        <v>0</v>
      </c>
      <c r="U1635" s="192">
        <v>0</v>
      </c>
      <c r="V1635" s="192">
        <f>U1635*H1635</f>
        <v>0</v>
      </c>
      <c r="W1635" s="192">
        <v>0</v>
      </c>
      <c r="X1635" s="192">
        <f>W1635*H1635</f>
        <v>0</v>
      </c>
      <c r="Y1635" s="193" t="s">
        <v>1</v>
      </c>
      <c r="Z1635" s="33"/>
      <c r="AA1635" s="33"/>
      <c r="AB1635" s="33"/>
      <c r="AC1635" s="33"/>
      <c r="AD1635" s="33"/>
      <c r="AE1635" s="33"/>
      <c r="AR1635" s="194" t="s">
        <v>152</v>
      </c>
      <c r="AT1635" s="194" t="s">
        <v>140</v>
      </c>
      <c r="AU1635" s="194" t="s">
        <v>79</v>
      </c>
      <c r="AY1635" s="14" t="s">
        <v>146</v>
      </c>
      <c r="BE1635" s="114">
        <f>IF(O1635="základní",K1635,0)</f>
        <v>0</v>
      </c>
      <c r="BF1635" s="114">
        <f>IF(O1635="snížená",K1635,0)</f>
        <v>0</v>
      </c>
      <c r="BG1635" s="114">
        <f>IF(O1635="zákl. přenesená",K1635,0)</f>
        <v>0</v>
      </c>
      <c r="BH1635" s="114">
        <f>IF(O1635="sníž. přenesená",K1635,0)</f>
        <v>0</v>
      </c>
      <c r="BI1635" s="114">
        <f>IF(O1635="nulová",K1635,0)</f>
        <v>0</v>
      </c>
      <c r="BJ1635" s="14" t="s">
        <v>87</v>
      </c>
      <c r="BK1635" s="114">
        <f>ROUND(P1635*H1635,2)</f>
        <v>0</v>
      </c>
      <c r="BL1635" s="14" t="s">
        <v>152</v>
      </c>
      <c r="BM1635" s="194" t="s">
        <v>3152</v>
      </c>
    </row>
    <row r="1636" spans="1:65" s="2" customFormat="1" ht="11.25">
      <c r="A1636" s="33"/>
      <c r="B1636" s="34"/>
      <c r="C1636" s="35"/>
      <c r="D1636" s="195" t="s">
        <v>149</v>
      </c>
      <c r="E1636" s="35"/>
      <c r="F1636" s="196" t="s">
        <v>3151</v>
      </c>
      <c r="G1636" s="35"/>
      <c r="H1636" s="35"/>
      <c r="I1636" s="166"/>
      <c r="J1636" s="166"/>
      <c r="K1636" s="35"/>
      <c r="L1636" s="35"/>
      <c r="M1636" s="36"/>
      <c r="N1636" s="197"/>
      <c r="O1636" s="198"/>
      <c r="P1636" s="70"/>
      <c r="Q1636" s="70"/>
      <c r="R1636" s="70"/>
      <c r="S1636" s="70"/>
      <c r="T1636" s="70"/>
      <c r="U1636" s="70"/>
      <c r="V1636" s="70"/>
      <c r="W1636" s="70"/>
      <c r="X1636" s="70"/>
      <c r="Y1636" s="71"/>
      <c r="Z1636" s="33"/>
      <c r="AA1636" s="33"/>
      <c r="AB1636" s="33"/>
      <c r="AC1636" s="33"/>
      <c r="AD1636" s="33"/>
      <c r="AE1636" s="33"/>
      <c r="AT1636" s="14" t="s">
        <v>149</v>
      </c>
      <c r="AU1636" s="14" t="s">
        <v>79</v>
      </c>
    </row>
    <row r="1637" spans="1:65" s="2" customFormat="1" ht="24.2" customHeight="1">
      <c r="A1637" s="33"/>
      <c r="B1637" s="34"/>
      <c r="C1637" s="180" t="s">
        <v>3153</v>
      </c>
      <c r="D1637" s="180" t="s">
        <v>140</v>
      </c>
      <c r="E1637" s="181" t="s">
        <v>3154</v>
      </c>
      <c r="F1637" s="182" t="s">
        <v>3155</v>
      </c>
      <c r="G1637" s="183" t="s">
        <v>143</v>
      </c>
      <c r="H1637" s="184">
        <v>1</v>
      </c>
      <c r="I1637" s="185"/>
      <c r="J1637" s="186"/>
      <c r="K1637" s="187">
        <f>ROUND(P1637*H1637,2)</f>
        <v>0</v>
      </c>
      <c r="L1637" s="182" t="s">
        <v>144</v>
      </c>
      <c r="M1637" s="188"/>
      <c r="N1637" s="189" t="s">
        <v>1</v>
      </c>
      <c r="O1637" s="190" t="s">
        <v>42</v>
      </c>
      <c r="P1637" s="191">
        <f>I1637+J1637</f>
        <v>0</v>
      </c>
      <c r="Q1637" s="191">
        <f>ROUND(I1637*H1637,2)</f>
        <v>0</v>
      </c>
      <c r="R1637" s="191">
        <f>ROUND(J1637*H1637,2)</f>
        <v>0</v>
      </c>
      <c r="S1637" s="70"/>
      <c r="T1637" s="192">
        <f>S1637*H1637</f>
        <v>0</v>
      </c>
      <c r="U1637" s="192">
        <v>0</v>
      </c>
      <c r="V1637" s="192">
        <f>U1637*H1637</f>
        <v>0</v>
      </c>
      <c r="W1637" s="192">
        <v>0</v>
      </c>
      <c r="X1637" s="192">
        <f>W1637*H1637</f>
        <v>0</v>
      </c>
      <c r="Y1637" s="193" t="s">
        <v>1</v>
      </c>
      <c r="Z1637" s="33"/>
      <c r="AA1637" s="33"/>
      <c r="AB1637" s="33"/>
      <c r="AC1637" s="33"/>
      <c r="AD1637" s="33"/>
      <c r="AE1637" s="33"/>
      <c r="AR1637" s="194" t="s">
        <v>152</v>
      </c>
      <c r="AT1637" s="194" t="s">
        <v>140</v>
      </c>
      <c r="AU1637" s="194" t="s">
        <v>79</v>
      </c>
      <c r="AY1637" s="14" t="s">
        <v>146</v>
      </c>
      <c r="BE1637" s="114">
        <f>IF(O1637="základní",K1637,0)</f>
        <v>0</v>
      </c>
      <c r="BF1637" s="114">
        <f>IF(O1637="snížená",K1637,0)</f>
        <v>0</v>
      </c>
      <c r="BG1637" s="114">
        <f>IF(O1637="zákl. přenesená",K1637,0)</f>
        <v>0</v>
      </c>
      <c r="BH1637" s="114">
        <f>IF(O1637="sníž. přenesená",K1637,0)</f>
        <v>0</v>
      </c>
      <c r="BI1637" s="114">
        <f>IF(O1637="nulová",K1637,0)</f>
        <v>0</v>
      </c>
      <c r="BJ1637" s="14" t="s">
        <v>87</v>
      </c>
      <c r="BK1637" s="114">
        <f>ROUND(P1637*H1637,2)</f>
        <v>0</v>
      </c>
      <c r="BL1637" s="14" t="s">
        <v>152</v>
      </c>
      <c r="BM1637" s="194" t="s">
        <v>3156</v>
      </c>
    </row>
    <row r="1638" spans="1:65" s="2" customFormat="1" ht="11.25">
      <c r="A1638" s="33"/>
      <c r="B1638" s="34"/>
      <c r="C1638" s="35"/>
      <c r="D1638" s="195" t="s">
        <v>149</v>
      </c>
      <c r="E1638" s="35"/>
      <c r="F1638" s="196" t="s">
        <v>3155</v>
      </c>
      <c r="G1638" s="35"/>
      <c r="H1638" s="35"/>
      <c r="I1638" s="166"/>
      <c r="J1638" s="166"/>
      <c r="K1638" s="35"/>
      <c r="L1638" s="35"/>
      <c r="M1638" s="36"/>
      <c r="N1638" s="197"/>
      <c r="O1638" s="198"/>
      <c r="P1638" s="70"/>
      <c r="Q1638" s="70"/>
      <c r="R1638" s="70"/>
      <c r="S1638" s="70"/>
      <c r="T1638" s="70"/>
      <c r="U1638" s="70"/>
      <c r="V1638" s="70"/>
      <c r="W1638" s="70"/>
      <c r="X1638" s="70"/>
      <c r="Y1638" s="71"/>
      <c r="Z1638" s="33"/>
      <c r="AA1638" s="33"/>
      <c r="AB1638" s="33"/>
      <c r="AC1638" s="33"/>
      <c r="AD1638" s="33"/>
      <c r="AE1638" s="33"/>
      <c r="AT1638" s="14" t="s">
        <v>149</v>
      </c>
      <c r="AU1638" s="14" t="s">
        <v>79</v>
      </c>
    </row>
    <row r="1639" spans="1:65" s="2" customFormat="1" ht="24.2" customHeight="1">
      <c r="A1639" s="33"/>
      <c r="B1639" s="34"/>
      <c r="C1639" s="180" t="s">
        <v>3157</v>
      </c>
      <c r="D1639" s="180" t="s">
        <v>140</v>
      </c>
      <c r="E1639" s="181" t="s">
        <v>3158</v>
      </c>
      <c r="F1639" s="182" t="s">
        <v>3159</v>
      </c>
      <c r="G1639" s="183" t="s">
        <v>143</v>
      </c>
      <c r="H1639" s="184">
        <v>1</v>
      </c>
      <c r="I1639" s="185"/>
      <c r="J1639" s="186"/>
      <c r="K1639" s="187">
        <f>ROUND(P1639*H1639,2)</f>
        <v>0</v>
      </c>
      <c r="L1639" s="182" t="s">
        <v>144</v>
      </c>
      <c r="M1639" s="188"/>
      <c r="N1639" s="189" t="s">
        <v>1</v>
      </c>
      <c r="O1639" s="190" t="s">
        <v>42</v>
      </c>
      <c r="P1639" s="191">
        <f>I1639+J1639</f>
        <v>0</v>
      </c>
      <c r="Q1639" s="191">
        <f>ROUND(I1639*H1639,2)</f>
        <v>0</v>
      </c>
      <c r="R1639" s="191">
        <f>ROUND(J1639*H1639,2)</f>
        <v>0</v>
      </c>
      <c r="S1639" s="70"/>
      <c r="T1639" s="192">
        <f>S1639*H1639</f>
        <v>0</v>
      </c>
      <c r="U1639" s="192">
        <v>0</v>
      </c>
      <c r="V1639" s="192">
        <f>U1639*H1639</f>
        <v>0</v>
      </c>
      <c r="W1639" s="192">
        <v>0</v>
      </c>
      <c r="X1639" s="192">
        <f>W1639*H1639</f>
        <v>0</v>
      </c>
      <c r="Y1639" s="193" t="s">
        <v>1</v>
      </c>
      <c r="Z1639" s="33"/>
      <c r="AA1639" s="33"/>
      <c r="AB1639" s="33"/>
      <c r="AC1639" s="33"/>
      <c r="AD1639" s="33"/>
      <c r="AE1639" s="33"/>
      <c r="AR1639" s="194" t="s">
        <v>152</v>
      </c>
      <c r="AT1639" s="194" t="s">
        <v>140</v>
      </c>
      <c r="AU1639" s="194" t="s">
        <v>79</v>
      </c>
      <c r="AY1639" s="14" t="s">
        <v>146</v>
      </c>
      <c r="BE1639" s="114">
        <f>IF(O1639="základní",K1639,0)</f>
        <v>0</v>
      </c>
      <c r="BF1639" s="114">
        <f>IF(O1639="snížená",K1639,0)</f>
        <v>0</v>
      </c>
      <c r="BG1639" s="114">
        <f>IF(O1639="zákl. přenesená",K1639,0)</f>
        <v>0</v>
      </c>
      <c r="BH1639" s="114">
        <f>IF(O1639="sníž. přenesená",K1639,0)</f>
        <v>0</v>
      </c>
      <c r="BI1639" s="114">
        <f>IF(O1639="nulová",K1639,0)</f>
        <v>0</v>
      </c>
      <c r="BJ1639" s="14" t="s">
        <v>87</v>
      </c>
      <c r="BK1639" s="114">
        <f>ROUND(P1639*H1639,2)</f>
        <v>0</v>
      </c>
      <c r="BL1639" s="14" t="s">
        <v>152</v>
      </c>
      <c r="BM1639" s="194" t="s">
        <v>3160</v>
      </c>
    </row>
    <row r="1640" spans="1:65" s="2" customFormat="1" ht="11.25">
      <c r="A1640" s="33"/>
      <c r="B1640" s="34"/>
      <c r="C1640" s="35"/>
      <c r="D1640" s="195" t="s">
        <v>149</v>
      </c>
      <c r="E1640" s="35"/>
      <c r="F1640" s="196" t="s">
        <v>3159</v>
      </c>
      <c r="G1640" s="35"/>
      <c r="H1640" s="35"/>
      <c r="I1640" s="166"/>
      <c r="J1640" s="166"/>
      <c r="K1640" s="35"/>
      <c r="L1640" s="35"/>
      <c r="M1640" s="36"/>
      <c r="N1640" s="197"/>
      <c r="O1640" s="198"/>
      <c r="P1640" s="70"/>
      <c r="Q1640" s="70"/>
      <c r="R1640" s="70"/>
      <c r="S1640" s="70"/>
      <c r="T1640" s="70"/>
      <c r="U1640" s="70"/>
      <c r="V1640" s="70"/>
      <c r="W1640" s="70"/>
      <c r="X1640" s="70"/>
      <c r="Y1640" s="71"/>
      <c r="Z1640" s="33"/>
      <c r="AA1640" s="33"/>
      <c r="AB1640" s="33"/>
      <c r="AC1640" s="33"/>
      <c r="AD1640" s="33"/>
      <c r="AE1640" s="33"/>
      <c r="AT1640" s="14" t="s">
        <v>149</v>
      </c>
      <c r="AU1640" s="14" t="s">
        <v>79</v>
      </c>
    </row>
    <row r="1641" spans="1:65" s="2" customFormat="1" ht="24.2" customHeight="1">
      <c r="A1641" s="33"/>
      <c r="B1641" s="34"/>
      <c r="C1641" s="180" t="s">
        <v>3161</v>
      </c>
      <c r="D1641" s="180" t="s">
        <v>140</v>
      </c>
      <c r="E1641" s="181" t="s">
        <v>3162</v>
      </c>
      <c r="F1641" s="182" t="s">
        <v>3163</v>
      </c>
      <c r="G1641" s="183" t="s">
        <v>143</v>
      </c>
      <c r="H1641" s="184">
        <v>1</v>
      </c>
      <c r="I1641" s="185"/>
      <c r="J1641" s="186"/>
      <c r="K1641" s="187">
        <f>ROUND(P1641*H1641,2)</f>
        <v>0</v>
      </c>
      <c r="L1641" s="182" t="s">
        <v>144</v>
      </c>
      <c r="M1641" s="188"/>
      <c r="N1641" s="189" t="s">
        <v>1</v>
      </c>
      <c r="O1641" s="190" t="s">
        <v>42</v>
      </c>
      <c r="P1641" s="191">
        <f>I1641+J1641</f>
        <v>0</v>
      </c>
      <c r="Q1641" s="191">
        <f>ROUND(I1641*H1641,2)</f>
        <v>0</v>
      </c>
      <c r="R1641" s="191">
        <f>ROUND(J1641*H1641,2)</f>
        <v>0</v>
      </c>
      <c r="S1641" s="70"/>
      <c r="T1641" s="192">
        <f>S1641*H1641</f>
        <v>0</v>
      </c>
      <c r="U1641" s="192">
        <v>0</v>
      </c>
      <c r="V1641" s="192">
        <f>U1641*H1641</f>
        <v>0</v>
      </c>
      <c r="W1641" s="192">
        <v>0</v>
      </c>
      <c r="X1641" s="192">
        <f>W1641*H1641</f>
        <v>0</v>
      </c>
      <c r="Y1641" s="193" t="s">
        <v>1</v>
      </c>
      <c r="Z1641" s="33"/>
      <c r="AA1641" s="33"/>
      <c r="AB1641" s="33"/>
      <c r="AC1641" s="33"/>
      <c r="AD1641" s="33"/>
      <c r="AE1641" s="33"/>
      <c r="AR1641" s="194" t="s">
        <v>152</v>
      </c>
      <c r="AT1641" s="194" t="s">
        <v>140</v>
      </c>
      <c r="AU1641" s="194" t="s">
        <v>79</v>
      </c>
      <c r="AY1641" s="14" t="s">
        <v>146</v>
      </c>
      <c r="BE1641" s="114">
        <f>IF(O1641="základní",K1641,0)</f>
        <v>0</v>
      </c>
      <c r="BF1641" s="114">
        <f>IF(O1641="snížená",K1641,0)</f>
        <v>0</v>
      </c>
      <c r="BG1641" s="114">
        <f>IF(O1641="zákl. přenesená",K1641,0)</f>
        <v>0</v>
      </c>
      <c r="BH1641" s="114">
        <f>IF(O1641="sníž. přenesená",K1641,0)</f>
        <v>0</v>
      </c>
      <c r="BI1641" s="114">
        <f>IF(O1641="nulová",K1641,0)</f>
        <v>0</v>
      </c>
      <c r="BJ1641" s="14" t="s">
        <v>87</v>
      </c>
      <c r="BK1641" s="114">
        <f>ROUND(P1641*H1641,2)</f>
        <v>0</v>
      </c>
      <c r="BL1641" s="14" t="s">
        <v>152</v>
      </c>
      <c r="BM1641" s="194" t="s">
        <v>3164</v>
      </c>
    </row>
    <row r="1642" spans="1:65" s="2" customFormat="1" ht="11.25">
      <c r="A1642" s="33"/>
      <c r="B1642" s="34"/>
      <c r="C1642" s="35"/>
      <c r="D1642" s="195" t="s">
        <v>149</v>
      </c>
      <c r="E1642" s="35"/>
      <c r="F1642" s="196" t="s">
        <v>3163</v>
      </c>
      <c r="G1642" s="35"/>
      <c r="H1642" s="35"/>
      <c r="I1642" s="166"/>
      <c r="J1642" s="166"/>
      <c r="K1642" s="35"/>
      <c r="L1642" s="35"/>
      <c r="M1642" s="36"/>
      <c r="N1642" s="197"/>
      <c r="O1642" s="198"/>
      <c r="P1642" s="70"/>
      <c r="Q1642" s="70"/>
      <c r="R1642" s="70"/>
      <c r="S1642" s="70"/>
      <c r="T1642" s="70"/>
      <c r="U1642" s="70"/>
      <c r="V1642" s="70"/>
      <c r="W1642" s="70"/>
      <c r="X1642" s="70"/>
      <c r="Y1642" s="71"/>
      <c r="Z1642" s="33"/>
      <c r="AA1642" s="33"/>
      <c r="AB1642" s="33"/>
      <c r="AC1642" s="33"/>
      <c r="AD1642" s="33"/>
      <c r="AE1642" s="33"/>
      <c r="AT1642" s="14" t="s">
        <v>149</v>
      </c>
      <c r="AU1642" s="14" t="s">
        <v>79</v>
      </c>
    </row>
    <row r="1643" spans="1:65" s="2" customFormat="1" ht="24.2" customHeight="1">
      <c r="A1643" s="33"/>
      <c r="B1643" s="34"/>
      <c r="C1643" s="180" t="s">
        <v>3165</v>
      </c>
      <c r="D1643" s="180" t="s">
        <v>140</v>
      </c>
      <c r="E1643" s="181" t="s">
        <v>3166</v>
      </c>
      <c r="F1643" s="182" t="s">
        <v>3167</v>
      </c>
      <c r="G1643" s="183" t="s">
        <v>143</v>
      </c>
      <c r="H1643" s="184">
        <v>1</v>
      </c>
      <c r="I1643" s="185"/>
      <c r="J1643" s="186"/>
      <c r="K1643" s="187">
        <f>ROUND(P1643*H1643,2)</f>
        <v>0</v>
      </c>
      <c r="L1643" s="182" t="s">
        <v>144</v>
      </c>
      <c r="M1643" s="188"/>
      <c r="N1643" s="189" t="s">
        <v>1</v>
      </c>
      <c r="O1643" s="190" t="s">
        <v>42</v>
      </c>
      <c r="P1643" s="191">
        <f>I1643+J1643</f>
        <v>0</v>
      </c>
      <c r="Q1643" s="191">
        <f>ROUND(I1643*H1643,2)</f>
        <v>0</v>
      </c>
      <c r="R1643" s="191">
        <f>ROUND(J1643*H1643,2)</f>
        <v>0</v>
      </c>
      <c r="S1643" s="70"/>
      <c r="T1643" s="192">
        <f>S1643*H1643</f>
        <v>0</v>
      </c>
      <c r="U1643" s="192">
        <v>0</v>
      </c>
      <c r="V1643" s="192">
        <f>U1643*H1643</f>
        <v>0</v>
      </c>
      <c r="W1643" s="192">
        <v>0</v>
      </c>
      <c r="X1643" s="192">
        <f>W1643*H1643</f>
        <v>0</v>
      </c>
      <c r="Y1643" s="193" t="s">
        <v>1</v>
      </c>
      <c r="Z1643" s="33"/>
      <c r="AA1643" s="33"/>
      <c r="AB1643" s="33"/>
      <c r="AC1643" s="33"/>
      <c r="AD1643" s="33"/>
      <c r="AE1643" s="33"/>
      <c r="AR1643" s="194" t="s">
        <v>152</v>
      </c>
      <c r="AT1643" s="194" t="s">
        <v>140</v>
      </c>
      <c r="AU1643" s="194" t="s">
        <v>79</v>
      </c>
      <c r="AY1643" s="14" t="s">
        <v>146</v>
      </c>
      <c r="BE1643" s="114">
        <f>IF(O1643="základní",K1643,0)</f>
        <v>0</v>
      </c>
      <c r="BF1643" s="114">
        <f>IF(O1643="snížená",K1643,0)</f>
        <v>0</v>
      </c>
      <c r="BG1643" s="114">
        <f>IF(O1643="zákl. přenesená",K1643,0)</f>
        <v>0</v>
      </c>
      <c r="BH1643" s="114">
        <f>IF(O1643="sníž. přenesená",K1643,0)</f>
        <v>0</v>
      </c>
      <c r="BI1643" s="114">
        <f>IF(O1643="nulová",K1643,0)</f>
        <v>0</v>
      </c>
      <c r="BJ1643" s="14" t="s">
        <v>87</v>
      </c>
      <c r="BK1643" s="114">
        <f>ROUND(P1643*H1643,2)</f>
        <v>0</v>
      </c>
      <c r="BL1643" s="14" t="s">
        <v>152</v>
      </c>
      <c r="BM1643" s="194" t="s">
        <v>3168</v>
      </c>
    </row>
    <row r="1644" spans="1:65" s="2" customFormat="1" ht="11.25">
      <c r="A1644" s="33"/>
      <c r="B1644" s="34"/>
      <c r="C1644" s="35"/>
      <c r="D1644" s="195" t="s">
        <v>149</v>
      </c>
      <c r="E1644" s="35"/>
      <c r="F1644" s="196" t="s">
        <v>3167</v>
      </c>
      <c r="G1644" s="35"/>
      <c r="H1644" s="35"/>
      <c r="I1644" s="166"/>
      <c r="J1644" s="166"/>
      <c r="K1644" s="35"/>
      <c r="L1644" s="35"/>
      <c r="M1644" s="36"/>
      <c r="N1644" s="197"/>
      <c r="O1644" s="198"/>
      <c r="P1644" s="70"/>
      <c r="Q1644" s="70"/>
      <c r="R1644" s="70"/>
      <c r="S1644" s="70"/>
      <c r="T1644" s="70"/>
      <c r="U1644" s="70"/>
      <c r="V1644" s="70"/>
      <c r="W1644" s="70"/>
      <c r="X1644" s="70"/>
      <c r="Y1644" s="71"/>
      <c r="Z1644" s="33"/>
      <c r="AA1644" s="33"/>
      <c r="AB1644" s="33"/>
      <c r="AC1644" s="33"/>
      <c r="AD1644" s="33"/>
      <c r="AE1644" s="33"/>
      <c r="AT1644" s="14" t="s">
        <v>149</v>
      </c>
      <c r="AU1644" s="14" t="s">
        <v>79</v>
      </c>
    </row>
    <row r="1645" spans="1:65" s="2" customFormat="1" ht="24.2" customHeight="1">
      <c r="A1645" s="33"/>
      <c r="B1645" s="34"/>
      <c r="C1645" s="180" t="s">
        <v>3169</v>
      </c>
      <c r="D1645" s="180" t="s">
        <v>140</v>
      </c>
      <c r="E1645" s="181" t="s">
        <v>3170</v>
      </c>
      <c r="F1645" s="182" t="s">
        <v>3171</v>
      </c>
      <c r="G1645" s="183" t="s">
        <v>143</v>
      </c>
      <c r="H1645" s="184">
        <v>1</v>
      </c>
      <c r="I1645" s="185"/>
      <c r="J1645" s="186"/>
      <c r="K1645" s="187">
        <f>ROUND(P1645*H1645,2)</f>
        <v>0</v>
      </c>
      <c r="L1645" s="182" t="s">
        <v>144</v>
      </c>
      <c r="M1645" s="188"/>
      <c r="N1645" s="189" t="s">
        <v>1</v>
      </c>
      <c r="O1645" s="190" t="s">
        <v>42</v>
      </c>
      <c r="P1645" s="191">
        <f>I1645+J1645</f>
        <v>0</v>
      </c>
      <c r="Q1645" s="191">
        <f>ROUND(I1645*H1645,2)</f>
        <v>0</v>
      </c>
      <c r="R1645" s="191">
        <f>ROUND(J1645*H1645,2)</f>
        <v>0</v>
      </c>
      <c r="S1645" s="70"/>
      <c r="T1645" s="192">
        <f>S1645*H1645</f>
        <v>0</v>
      </c>
      <c r="U1645" s="192">
        <v>0</v>
      </c>
      <c r="V1645" s="192">
        <f>U1645*H1645</f>
        <v>0</v>
      </c>
      <c r="W1645" s="192">
        <v>0</v>
      </c>
      <c r="X1645" s="192">
        <f>W1645*H1645</f>
        <v>0</v>
      </c>
      <c r="Y1645" s="193" t="s">
        <v>1</v>
      </c>
      <c r="Z1645" s="33"/>
      <c r="AA1645" s="33"/>
      <c r="AB1645" s="33"/>
      <c r="AC1645" s="33"/>
      <c r="AD1645" s="33"/>
      <c r="AE1645" s="33"/>
      <c r="AR1645" s="194" t="s">
        <v>152</v>
      </c>
      <c r="AT1645" s="194" t="s">
        <v>140</v>
      </c>
      <c r="AU1645" s="194" t="s">
        <v>79</v>
      </c>
      <c r="AY1645" s="14" t="s">
        <v>146</v>
      </c>
      <c r="BE1645" s="114">
        <f>IF(O1645="základní",K1645,0)</f>
        <v>0</v>
      </c>
      <c r="BF1645" s="114">
        <f>IF(O1645="snížená",K1645,0)</f>
        <v>0</v>
      </c>
      <c r="BG1645" s="114">
        <f>IF(O1645="zákl. přenesená",K1645,0)</f>
        <v>0</v>
      </c>
      <c r="BH1645" s="114">
        <f>IF(O1645="sníž. přenesená",K1645,0)</f>
        <v>0</v>
      </c>
      <c r="BI1645" s="114">
        <f>IF(O1645="nulová",K1645,0)</f>
        <v>0</v>
      </c>
      <c r="BJ1645" s="14" t="s">
        <v>87</v>
      </c>
      <c r="BK1645" s="114">
        <f>ROUND(P1645*H1645,2)</f>
        <v>0</v>
      </c>
      <c r="BL1645" s="14" t="s">
        <v>152</v>
      </c>
      <c r="BM1645" s="194" t="s">
        <v>3172</v>
      </c>
    </row>
    <row r="1646" spans="1:65" s="2" customFormat="1" ht="11.25">
      <c r="A1646" s="33"/>
      <c r="B1646" s="34"/>
      <c r="C1646" s="35"/>
      <c r="D1646" s="195" t="s">
        <v>149</v>
      </c>
      <c r="E1646" s="35"/>
      <c r="F1646" s="196" t="s">
        <v>3171</v>
      </c>
      <c r="G1646" s="35"/>
      <c r="H1646" s="35"/>
      <c r="I1646" s="166"/>
      <c r="J1646" s="166"/>
      <c r="K1646" s="35"/>
      <c r="L1646" s="35"/>
      <c r="M1646" s="36"/>
      <c r="N1646" s="197"/>
      <c r="O1646" s="198"/>
      <c r="P1646" s="70"/>
      <c r="Q1646" s="70"/>
      <c r="R1646" s="70"/>
      <c r="S1646" s="70"/>
      <c r="T1646" s="70"/>
      <c r="U1646" s="70"/>
      <c r="V1646" s="70"/>
      <c r="W1646" s="70"/>
      <c r="X1646" s="70"/>
      <c r="Y1646" s="71"/>
      <c r="Z1646" s="33"/>
      <c r="AA1646" s="33"/>
      <c r="AB1646" s="33"/>
      <c r="AC1646" s="33"/>
      <c r="AD1646" s="33"/>
      <c r="AE1646" s="33"/>
      <c r="AT1646" s="14" t="s">
        <v>149</v>
      </c>
      <c r="AU1646" s="14" t="s">
        <v>79</v>
      </c>
    </row>
    <row r="1647" spans="1:65" s="2" customFormat="1" ht="24.2" customHeight="1">
      <c r="A1647" s="33"/>
      <c r="B1647" s="34"/>
      <c r="C1647" s="180" t="s">
        <v>3173</v>
      </c>
      <c r="D1647" s="180" t="s">
        <v>140</v>
      </c>
      <c r="E1647" s="181" t="s">
        <v>3174</v>
      </c>
      <c r="F1647" s="182" t="s">
        <v>3175</v>
      </c>
      <c r="G1647" s="183" t="s">
        <v>143</v>
      </c>
      <c r="H1647" s="184">
        <v>1</v>
      </c>
      <c r="I1647" s="185"/>
      <c r="J1647" s="186"/>
      <c r="K1647" s="187">
        <f>ROUND(P1647*H1647,2)</f>
        <v>0</v>
      </c>
      <c r="L1647" s="182" t="s">
        <v>144</v>
      </c>
      <c r="M1647" s="188"/>
      <c r="N1647" s="189" t="s">
        <v>1</v>
      </c>
      <c r="O1647" s="190" t="s">
        <v>42</v>
      </c>
      <c r="P1647" s="191">
        <f>I1647+J1647</f>
        <v>0</v>
      </c>
      <c r="Q1647" s="191">
        <f>ROUND(I1647*H1647,2)</f>
        <v>0</v>
      </c>
      <c r="R1647" s="191">
        <f>ROUND(J1647*H1647,2)</f>
        <v>0</v>
      </c>
      <c r="S1647" s="70"/>
      <c r="T1647" s="192">
        <f>S1647*H1647</f>
        <v>0</v>
      </c>
      <c r="U1647" s="192">
        <v>0</v>
      </c>
      <c r="V1647" s="192">
        <f>U1647*H1647</f>
        <v>0</v>
      </c>
      <c r="W1647" s="192">
        <v>0</v>
      </c>
      <c r="X1647" s="192">
        <f>W1647*H1647</f>
        <v>0</v>
      </c>
      <c r="Y1647" s="193" t="s">
        <v>1</v>
      </c>
      <c r="Z1647" s="33"/>
      <c r="AA1647" s="33"/>
      <c r="AB1647" s="33"/>
      <c r="AC1647" s="33"/>
      <c r="AD1647" s="33"/>
      <c r="AE1647" s="33"/>
      <c r="AR1647" s="194" t="s">
        <v>152</v>
      </c>
      <c r="AT1647" s="194" t="s">
        <v>140</v>
      </c>
      <c r="AU1647" s="194" t="s">
        <v>79</v>
      </c>
      <c r="AY1647" s="14" t="s">
        <v>146</v>
      </c>
      <c r="BE1647" s="114">
        <f>IF(O1647="základní",K1647,0)</f>
        <v>0</v>
      </c>
      <c r="BF1647" s="114">
        <f>IF(O1647="snížená",K1647,0)</f>
        <v>0</v>
      </c>
      <c r="BG1647" s="114">
        <f>IF(O1647="zákl. přenesená",K1647,0)</f>
        <v>0</v>
      </c>
      <c r="BH1647" s="114">
        <f>IF(O1647="sníž. přenesená",K1647,0)</f>
        <v>0</v>
      </c>
      <c r="BI1647" s="114">
        <f>IF(O1647="nulová",K1647,0)</f>
        <v>0</v>
      </c>
      <c r="BJ1647" s="14" t="s">
        <v>87</v>
      </c>
      <c r="BK1647" s="114">
        <f>ROUND(P1647*H1647,2)</f>
        <v>0</v>
      </c>
      <c r="BL1647" s="14" t="s">
        <v>152</v>
      </c>
      <c r="BM1647" s="194" t="s">
        <v>3176</v>
      </c>
    </row>
    <row r="1648" spans="1:65" s="2" customFormat="1" ht="11.25">
      <c r="A1648" s="33"/>
      <c r="B1648" s="34"/>
      <c r="C1648" s="35"/>
      <c r="D1648" s="195" t="s">
        <v>149</v>
      </c>
      <c r="E1648" s="35"/>
      <c r="F1648" s="196" t="s">
        <v>3175</v>
      </c>
      <c r="G1648" s="35"/>
      <c r="H1648" s="35"/>
      <c r="I1648" s="166"/>
      <c r="J1648" s="166"/>
      <c r="K1648" s="35"/>
      <c r="L1648" s="35"/>
      <c r="M1648" s="36"/>
      <c r="N1648" s="197"/>
      <c r="O1648" s="198"/>
      <c r="P1648" s="70"/>
      <c r="Q1648" s="70"/>
      <c r="R1648" s="70"/>
      <c r="S1648" s="70"/>
      <c r="T1648" s="70"/>
      <c r="U1648" s="70"/>
      <c r="V1648" s="70"/>
      <c r="W1648" s="70"/>
      <c r="X1648" s="70"/>
      <c r="Y1648" s="71"/>
      <c r="Z1648" s="33"/>
      <c r="AA1648" s="33"/>
      <c r="AB1648" s="33"/>
      <c r="AC1648" s="33"/>
      <c r="AD1648" s="33"/>
      <c r="AE1648" s="33"/>
      <c r="AT1648" s="14" t="s">
        <v>149</v>
      </c>
      <c r="AU1648" s="14" t="s">
        <v>79</v>
      </c>
    </row>
    <row r="1649" spans="1:65" s="2" customFormat="1" ht="24.2" customHeight="1">
      <c r="A1649" s="33"/>
      <c r="B1649" s="34"/>
      <c r="C1649" s="180" t="s">
        <v>3177</v>
      </c>
      <c r="D1649" s="180" t="s">
        <v>140</v>
      </c>
      <c r="E1649" s="181" t="s">
        <v>3178</v>
      </c>
      <c r="F1649" s="182" t="s">
        <v>3179</v>
      </c>
      <c r="G1649" s="183" t="s">
        <v>143</v>
      </c>
      <c r="H1649" s="184">
        <v>1</v>
      </c>
      <c r="I1649" s="185"/>
      <c r="J1649" s="186"/>
      <c r="K1649" s="187">
        <f>ROUND(P1649*H1649,2)</f>
        <v>0</v>
      </c>
      <c r="L1649" s="182" t="s">
        <v>144</v>
      </c>
      <c r="M1649" s="188"/>
      <c r="N1649" s="189" t="s">
        <v>1</v>
      </c>
      <c r="O1649" s="190" t="s">
        <v>42</v>
      </c>
      <c r="P1649" s="191">
        <f>I1649+J1649</f>
        <v>0</v>
      </c>
      <c r="Q1649" s="191">
        <f>ROUND(I1649*H1649,2)</f>
        <v>0</v>
      </c>
      <c r="R1649" s="191">
        <f>ROUND(J1649*H1649,2)</f>
        <v>0</v>
      </c>
      <c r="S1649" s="70"/>
      <c r="T1649" s="192">
        <f>S1649*H1649</f>
        <v>0</v>
      </c>
      <c r="U1649" s="192">
        <v>0</v>
      </c>
      <c r="V1649" s="192">
        <f>U1649*H1649</f>
        <v>0</v>
      </c>
      <c r="W1649" s="192">
        <v>0</v>
      </c>
      <c r="X1649" s="192">
        <f>W1649*H1649</f>
        <v>0</v>
      </c>
      <c r="Y1649" s="193" t="s">
        <v>1</v>
      </c>
      <c r="Z1649" s="33"/>
      <c r="AA1649" s="33"/>
      <c r="AB1649" s="33"/>
      <c r="AC1649" s="33"/>
      <c r="AD1649" s="33"/>
      <c r="AE1649" s="33"/>
      <c r="AR1649" s="194" t="s">
        <v>152</v>
      </c>
      <c r="AT1649" s="194" t="s">
        <v>140</v>
      </c>
      <c r="AU1649" s="194" t="s">
        <v>79</v>
      </c>
      <c r="AY1649" s="14" t="s">
        <v>146</v>
      </c>
      <c r="BE1649" s="114">
        <f>IF(O1649="základní",K1649,0)</f>
        <v>0</v>
      </c>
      <c r="BF1649" s="114">
        <f>IF(O1649="snížená",K1649,0)</f>
        <v>0</v>
      </c>
      <c r="BG1649" s="114">
        <f>IF(O1649="zákl. přenesená",K1649,0)</f>
        <v>0</v>
      </c>
      <c r="BH1649" s="114">
        <f>IF(O1649="sníž. přenesená",K1649,0)</f>
        <v>0</v>
      </c>
      <c r="BI1649" s="114">
        <f>IF(O1649="nulová",K1649,0)</f>
        <v>0</v>
      </c>
      <c r="BJ1649" s="14" t="s">
        <v>87</v>
      </c>
      <c r="BK1649" s="114">
        <f>ROUND(P1649*H1649,2)</f>
        <v>0</v>
      </c>
      <c r="BL1649" s="14" t="s">
        <v>152</v>
      </c>
      <c r="BM1649" s="194" t="s">
        <v>3180</v>
      </c>
    </row>
    <row r="1650" spans="1:65" s="2" customFormat="1" ht="19.5">
      <c r="A1650" s="33"/>
      <c r="B1650" s="34"/>
      <c r="C1650" s="35"/>
      <c r="D1650" s="195" t="s">
        <v>149</v>
      </c>
      <c r="E1650" s="35"/>
      <c r="F1650" s="196" t="s">
        <v>3179</v>
      </c>
      <c r="G1650" s="35"/>
      <c r="H1650" s="35"/>
      <c r="I1650" s="166"/>
      <c r="J1650" s="166"/>
      <c r="K1650" s="35"/>
      <c r="L1650" s="35"/>
      <c r="M1650" s="36"/>
      <c r="N1650" s="197"/>
      <c r="O1650" s="198"/>
      <c r="P1650" s="70"/>
      <c r="Q1650" s="70"/>
      <c r="R1650" s="70"/>
      <c r="S1650" s="70"/>
      <c r="T1650" s="70"/>
      <c r="U1650" s="70"/>
      <c r="V1650" s="70"/>
      <c r="W1650" s="70"/>
      <c r="X1650" s="70"/>
      <c r="Y1650" s="71"/>
      <c r="Z1650" s="33"/>
      <c r="AA1650" s="33"/>
      <c r="AB1650" s="33"/>
      <c r="AC1650" s="33"/>
      <c r="AD1650" s="33"/>
      <c r="AE1650" s="33"/>
      <c r="AT1650" s="14" t="s">
        <v>149</v>
      </c>
      <c r="AU1650" s="14" t="s">
        <v>79</v>
      </c>
    </row>
    <row r="1651" spans="1:65" s="2" customFormat="1" ht="24.2" customHeight="1">
      <c r="A1651" s="33"/>
      <c r="B1651" s="34"/>
      <c r="C1651" s="180" t="s">
        <v>3181</v>
      </c>
      <c r="D1651" s="180" t="s">
        <v>140</v>
      </c>
      <c r="E1651" s="181" t="s">
        <v>3182</v>
      </c>
      <c r="F1651" s="182" t="s">
        <v>3183</v>
      </c>
      <c r="G1651" s="183" t="s">
        <v>143</v>
      </c>
      <c r="H1651" s="184">
        <v>1</v>
      </c>
      <c r="I1651" s="185"/>
      <c r="J1651" s="186"/>
      <c r="K1651" s="187">
        <f>ROUND(P1651*H1651,2)</f>
        <v>0</v>
      </c>
      <c r="L1651" s="182" t="s">
        <v>144</v>
      </c>
      <c r="M1651" s="188"/>
      <c r="N1651" s="189" t="s">
        <v>1</v>
      </c>
      <c r="O1651" s="190" t="s">
        <v>42</v>
      </c>
      <c r="P1651" s="191">
        <f>I1651+J1651</f>
        <v>0</v>
      </c>
      <c r="Q1651" s="191">
        <f>ROUND(I1651*H1651,2)</f>
        <v>0</v>
      </c>
      <c r="R1651" s="191">
        <f>ROUND(J1651*H1651,2)</f>
        <v>0</v>
      </c>
      <c r="S1651" s="70"/>
      <c r="T1651" s="192">
        <f>S1651*H1651</f>
        <v>0</v>
      </c>
      <c r="U1651" s="192">
        <v>0</v>
      </c>
      <c r="V1651" s="192">
        <f>U1651*H1651</f>
        <v>0</v>
      </c>
      <c r="W1651" s="192">
        <v>0</v>
      </c>
      <c r="X1651" s="192">
        <f>W1651*H1651</f>
        <v>0</v>
      </c>
      <c r="Y1651" s="193" t="s">
        <v>1</v>
      </c>
      <c r="Z1651" s="33"/>
      <c r="AA1651" s="33"/>
      <c r="AB1651" s="33"/>
      <c r="AC1651" s="33"/>
      <c r="AD1651" s="33"/>
      <c r="AE1651" s="33"/>
      <c r="AR1651" s="194" t="s">
        <v>152</v>
      </c>
      <c r="AT1651" s="194" t="s">
        <v>140</v>
      </c>
      <c r="AU1651" s="194" t="s">
        <v>79</v>
      </c>
      <c r="AY1651" s="14" t="s">
        <v>146</v>
      </c>
      <c r="BE1651" s="114">
        <f>IF(O1651="základní",K1651,0)</f>
        <v>0</v>
      </c>
      <c r="BF1651" s="114">
        <f>IF(O1651="snížená",K1651,0)</f>
        <v>0</v>
      </c>
      <c r="BG1651" s="114">
        <f>IF(O1651="zákl. přenesená",K1651,0)</f>
        <v>0</v>
      </c>
      <c r="BH1651" s="114">
        <f>IF(O1651="sníž. přenesená",K1651,0)</f>
        <v>0</v>
      </c>
      <c r="BI1651" s="114">
        <f>IF(O1651="nulová",K1651,0)</f>
        <v>0</v>
      </c>
      <c r="BJ1651" s="14" t="s">
        <v>87</v>
      </c>
      <c r="BK1651" s="114">
        <f>ROUND(P1651*H1651,2)</f>
        <v>0</v>
      </c>
      <c r="BL1651" s="14" t="s">
        <v>152</v>
      </c>
      <c r="BM1651" s="194" t="s">
        <v>3184</v>
      </c>
    </row>
    <row r="1652" spans="1:65" s="2" customFormat="1" ht="19.5">
      <c r="A1652" s="33"/>
      <c r="B1652" s="34"/>
      <c r="C1652" s="35"/>
      <c r="D1652" s="195" t="s">
        <v>149</v>
      </c>
      <c r="E1652" s="35"/>
      <c r="F1652" s="196" t="s">
        <v>3183</v>
      </c>
      <c r="G1652" s="35"/>
      <c r="H1652" s="35"/>
      <c r="I1652" s="166"/>
      <c r="J1652" s="166"/>
      <c r="K1652" s="35"/>
      <c r="L1652" s="35"/>
      <c r="M1652" s="36"/>
      <c r="N1652" s="197"/>
      <c r="O1652" s="198"/>
      <c r="P1652" s="70"/>
      <c r="Q1652" s="70"/>
      <c r="R1652" s="70"/>
      <c r="S1652" s="70"/>
      <c r="T1652" s="70"/>
      <c r="U1652" s="70"/>
      <c r="V1652" s="70"/>
      <c r="W1652" s="70"/>
      <c r="X1652" s="70"/>
      <c r="Y1652" s="71"/>
      <c r="Z1652" s="33"/>
      <c r="AA1652" s="33"/>
      <c r="AB1652" s="33"/>
      <c r="AC1652" s="33"/>
      <c r="AD1652" s="33"/>
      <c r="AE1652" s="33"/>
      <c r="AT1652" s="14" t="s">
        <v>149</v>
      </c>
      <c r="AU1652" s="14" t="s">
        <v>79</v>
      </c>
    </row>
    <row r="1653" spans="1:65" s="2" customFormat="1" ht="24.2" customHeight="1">
      <c r="A1653" s="33"/>
      <c r="B1653" s="34"/>
      <c r="C1653" s="180" t="s">
        <v>3185</v>
      </c>
      <c r="D1653" s="180" t="s">
        <v>140</v>
      </c>
      <c r="E1653" s="181" t="s">
        <v>3186</v>
      </c>
      <c r="F1653" s="182" t="s">
        <v>3187</v>
      </c>
      <c r="G1653" s="183" t="s">
        <v>143</v>
      </c>
      <c r="H1653" s="184">
        <v>1</v>
      </c>
      <c r="I1653" s="185"/>
      <c r="J1653" s="186"/>
      <c r="K1653" s="187">
        <f>ROUND(P1653*H1653,2)</f>
        <v>0</v>
      </c>
      <c r="L1653" s="182" t="s">
        <v>144</v>
      </c>
      <c r="M1653" s="188"/>
      <c r="N1653" s="189" t="s">
        <v>1</v>
      </c>
      <c r="O1653" s="190" t="s">
        <v>42</v>
      </c>
      <c r="P1653" s="191">
        <f>I1653+J1653</f>
        <v>0</v>
      </c>
      <c r="Q1653" s="191">
        <f>ROUND(I1653*H1653,2)</f>
        <v>0</v>
      </c>
      <c r="R1653" s="191">
        <f>ROUND(J1653*H1653,2)</f>
        <v>0</v>
      </c>
      <c r="S1653" s="70"/>
      <c r="T1653" s="192">
        <f>S1653*H1653</f>
        <v>0</v>
      </c>
      <c r="U1653" s="192">
        <v>0</v>
      </c>
      <c r="V1653" s="192">
        <f>U1653*H1653</f>
        <v>0</v>
      </c>
      <c r="W1653" s="192">
        <v>0</v>
      </c>
      <c r="X1653" s="192">
        <f>W1653*H1653</f>
        <v>0</v>
      </c>
      <c r="Y1653" s="193" t="s">
        <v>1</v>
      </c>
      <c r="Z1653" s="33"/>
      <c r="AA1653" s="33"/>
      <c r="AB1653" s="33"/>
      <c r="AC1653" s="33"/>
      <c r="AD1653" s="33"/>
      <c r="AE1653" s="33"/>
      <c r="AR1653" s="194" t="s">
        <v>152</v>
      </c>
      <c r="AT1653" s="194" t="s">
        <v>140</v>
      </c>
      <c r="AU1653" s="194" t="s">
        <v>79</v>
      </c>
      <c r="AY1653" s="14" t="s">
        <v>146</v>
      </c>
      <c r="BE1653" s="114">
        <f>IF(O1653="základní",K1653,0)</f>
        <v>0</v>
      </c>
      <c r="BF1653" s="114">
        <f>IF(O1653="snížená",K1653,0)</f>
        <v>0</v>
      </c>
      <c r="BG1653" s="114">
        <f>IF(O1653="zákl. přenesená",K1653,0)</f>
        <v>0</v>
      </c>
      <c r="BH1653" s="114">
        <f>IF(O1653="sníž. přenesená",K1653,0)</f>
        <v>0</v>
      </c>
      <c r="BI1653" s="114">
        <f>IF(O1653="nulová",K1653,0)</f>
        <v>0</v>
      </c>
      <c r="BJ1653" s="14" t="s">
        <v>87</v>
      </c>
      <c r="BK1653" s="114">
        <f>ROUND(P1653*H1653,2)</f>
        <v>0</v>
      </c>
      <c r="BL1653" s="14" t="s">
        <v>152</v>
      </c>
      <c r="BM1653" s="194" t="s">
        <v>3188</v>
      </c>
    </row>
    <row r="1654" spans="1:65" s="2" customFormat="1" ht="11.25">
      <c r="A1654" s="33"/>
      <c r="B1654" s="34"/>
      <c r="C1654" s="35"/>
      <c r="D1654" s="195" t="s">
        <v>149</v>
      </c>
      <c r="E1654" s="35"/>
      <c r="F1654" s="196" t="s">
        <v>3187</v>
      </c>
      <c r="G1654" s="35"/>
      <c r="H1654" s="35"/>
      <c r="I1654" s="166"/>
      <c r="J1654" s="166"/>
      <c r="K1654" s="35"/>
      <c r="L1654" s="35"/>
      <c r="M1654" s="36"/>
      <c r="N1654" s="197"/>
      <c r="O1654" s="198"/>
      <c r="P1654" s="70"/>
      <c r="Q1654" s="70"/>
      <c r="R1654" s="70"/>
      <c r="S1654" s="70"/>
      <c r="T1654" s="70"/>
      <c r="U1654" s="70"/>
      <c r="V1654" s="70"/>
      <c r="W1654" s="70"/>
      <c r="X1654" s="70"/>
      <c r="Y1654" s="71"/>
      <c r="Z1654" s="33"/>
      <c r="AA1654" s="33"/>
      <c r="AB1654" s="33"/>
      <c r="AC1654" s="33"/>
      <c r="AD1654" s="33"/>
      <c r="AE1654" s="33"/>
      <c r="AT1654" s="14" t="s">
        <v>149</v>
      </c>
      <c r="AU1654" s="14" t="s">
        <v>79</v>
      </c>
    </row>
    <row r="1655" spans="1:65" s="2" customFormat="1" ht="24.2" customHeight="1">
      <c r="A1655" s="33"/>
      <c r="B1655" s="34"/>
      <c r="C1655" s="180" t="s">
        <v>3189</v>
      </c>
      <c r="D1655" s="180" t="s">
        <v>140</v>
      </c>
      <c r="E1655" s="181" t="s">
        <v>3190</v>
      </c>
      <c r="F1655" s="182" t="s">
        <v>3191</v>
      </c>
      <c r="G1655" s="183" t="s">
        <v>143</v>
      </c>
      <c r="H1655" s="184">
        <v>1</v>
      </c>
      <c r="I1655" s="185"/>
      <c r="J1655" s="186"/>
      <c r="K1655" s="187">
        <f>ROUND(P1655*H1655,2)</f>
        <v>0</v>
      </c>
      <c r="L1655" s="182" t="s">
        <v>144</v>
      </c>
      <c r="M1655" s="188"/>
      <c r="N1655" s="189" t="s">
        <v>1</v>
      </c>
      <c r="O1655" s="190" t="s">
        <v>42</v>
      </c>
      <c r="P1655" s="191">
        <f>I1655+J1655</f>
        <v>0</v>
      </c>
      <c r="Q1655" s="191">
        <f>ROUND(I1655*H1655,2)</f>
        <v>0</v>
      </c>
      <c r="R1655" s="191">
        <f>ROUND(J1655*H1655,2)</f>
        <v>0</v>
      </c>
      <c r="S1655" s="70"/>
      <c r="T1655" s="192">
        <f>S1655*H1655</f>
        <v>0</v>
      </c>
      <c r="U1655" s="192">
        <v>0</v>
      </c>
      <c r="V1655" s="192">
        <f>U1655*H1655</f>
        <v>0</v>
      </c>
      <c r="W1655" s="192">
        <v>0</v>
      </c>
      <c r="X1655" s="192">
        <f>W1655*H1655</f>
        <v>0</v>
      </c>
      <c r="Y1655" s="193" t="s">
        <v>1</v>
      </c>
      <c r="Z1655" s="33"/>
      <c r="AA1655" s="33"/>
      <c r="AB1655" s="33"/>
      <c r="AC1655" s="33"/>
      <c r="AD1655" s="33"/>
      <c r="AE1655" s="33"/>
      <c r="AR1655" s="194" t="s">
        <v>152</v>
      </c>
      <c r="AT1655" s="194" t="s">
        <v>140</v>
      </c>
      <c r="AU1655" s="194" t="s">
        <v>79</v>
      </c>
      <c r="AY1655" s="14" t="s">
        <v>146</v>
      </c>
      <c r="BE1655" s="114">
        <f>IF(O1655="základní",K1655,0)</f>
        <v>0</v>
      </c>
      <c r="BF1655" s="114">
        <f>IF(O1655="snížená",K1655,0)</f>
        <v>0</v>
      </c>
      <c r="BG1655" s="114">
        <f>IF(O1655="zákl. přenesená",K1655,0)</f>
        <v>0</v>
      </c>
      <c r="BH1655" s="114">
        <f>IF(O1655="sníž. přenesená",K1655,0)</f>
        <v>0</v>
      </c>
      <c r="BI1655" s="114">
        <f>IF(O1655="nulová",K1655,0)</f>
        <v>0</v>
      </c>
      <c r="BJ1655" s="14" t="s">
        <v>87</v>
      </c>
      <c r="BK1655" s="114">
        <f>ROUND(P1655*H1655,2)</f>
        <v>0</v>
      </c>
      <c r="BL1655" s="14" t="s">
        <v>152</v>
      </c>
      <c r="BM1655" s="194" t="s">
        <v>3192</v>
      </c>
    </row>
    <row r="1656" spans="1:65" s="2" customFormat="1" ht="19.5">
      <c r="A1656" s="33"/>
      <c r="B1656" s="34"/>
      <c r="C1656" s="35"/>
      <c r="D1656" s="195" t="s">
        <v>149</v>
      </c>
      <c r="E1656" s="35"/>
      <c r="F1656" s="196" t="s">
        <v>3191</v>
      </c>
      <c r="G1656" s="35"/>
      <c r="H1656" s="35"/>
      <c r="I1656" s="166"/>
      <c r="J1656" s="166"/>
      <c r="K1656" s="35"/>
      <c r="L1656" s="35"/>
      <c r="M1656" s="36"/>
      <c r="N1656" s="197"/>
      <c r="O1656" s="198"/>
      <c r="P1656" s="70"/>
      <c r="Q1656" s="70"/>
      <c r="R1656" s="70"/>
      <c r="S1656" s="70"/>
      <c r="T1656" s="70"/>
      <c r="U1656" s="70"/>
      <c r="V1656" s="70"/>
      <c r="W1656" s="70"/>
      <c r="X1656" s="70"/>
      <c r="Y1656" s="71"/>
      <c r="Z1656" s="33"/>
      <c r="AA1656" s="33"/>
      <c r="AB1656" s="33"/>
      <c r="AC1656" s="33"/>
      <c r="AD1656" s="33"/>
      <c r="AE1656" s="33"/>
      <c r="AT1656" s="14" t="s">
        <v>149</v>
      </c>
      <c r="AU1656" s="14" t="s">
        <v>79</v>
      </c>
    </row>
    <row r="1657" spans="1:65" s="2" customFormat="1" ht="24.2" customHeight="1">
      <c r="A1657" s="33"/>
      <c r="B1657" s="34"/>
      <c r="C1657" s="180" t="s">
        <v>3193</v>
      </c>
      <c r="D1657" s="180" t="s">
        <v>140</v>
      </c>
      <c r="E1657" s="181" t="s">
        <v>3194</v>
      </c>
      <c r="F1657" s="182" t="s">
        <v>3195</v>
      </c>
      <c r="G1657" s="183" t="s">
        <v>143</v>
      </c>
      <c r="H1657" s="184">
        <v>1</v>
      </c>
      <c r="I1657" s="185"/>
      <c r="J1657" s="186"/>
      <c r="K1657" s="187">
        <f>ROUND(P1657*H1657,2)</f>
        <v>0</v>
      </c>
      <c r="L1657" s="182" t="s">
        <v>144</v>
      </c>
      <c r="M1657" s="188"/>
      <c r="N1657" s="189" t="s">
        <v>1</v>
      </c>
      <c r="O1657" s="190" t="s">
        <v>42</v>
      </c>
      <c r="P1657" s="191">
        <f>I1657+J1657</f>
        <v>0</v>
      </c>
      <c r="Q1657" s="191">
        <f>ROUND(I1657*H1657,2)</f>
        <v>0</v>
      </c>
      <c r="R1657" s="191">
        <f>ROUND(J1657*H1657,2)</f>
        <v>0</v>
      </c>
      <c r="S1657" s="70"/>
      <c r="T1657" s="192">
        <f>S1657*H1657</f>
        <v>0</v>
      </c>
      <c r="U1657" s="192">
        <v>0</v>
      </c>
      <c r="V1657" s="192">
        <f>U1657*H1657</f>
        <v>0</v>
      </c>
      <c r="W1657" s="192">
        <v>0</v>
      </c>
      <c r="X1657" s="192">
        <f>W1657*H1657</f>
        <v>0</v>
      </c>
      <c r="Y1657" s="193" t="s">
        <v>1</v>
      </c>
      <c r="Z1657" s="33"/>
      <c r="AA1657" s="33"/>
      <c r="AB1657" s="33"/>
      <c r="AC1657" s="33"/>
      <c r="AD1657" s="33"/>
      <c r="AE1657" s="33"/>
      <c r="AR1657" s="194" t="s">
        <v>152</v>
      </c>
      <c r="AT1657" s="194" t="s">
        <v>140</v>
      </c>
      <c r="AU1657" s="194" t="s">
        <v>79</v>
      </c>
      <c r="AY1657" s="14" t="s">
        <v>146</v>
      </c>
      <c r="BE1657" s="114">
        <f>IF(O1657="základní",K1657,0)</f>
        <v>0</v>
      </c>
      <c r="BF1657" s="114">
        <f>IF(O1657="snížená",K1657,0)</f>
        <v>0</v>
      </c>
      <c r="BG1657" s="114">
        <f>IF(O1657="zákl. přenesená",K1657,0)</f>
        <v>0</v>
      </c>
      <c r="BH1657" s="114">
        <f>IF(O1657="sníž. přenesená",K1657,0)</f>
        <v>0</v>
      </c>
      <c r="BI1657" s="114">
        <f>IF(O1657="nulová",K1657,0)</f>
        <v>0</v>
      </c>
      <c r="BJ1657" s="14" t="s">
        <v>87</v>
      </c>
      <c r="BK1657" s="114">
        <f>ROUND(P1657*H1657,2)</f>
        <v>0</v>
      </c>
      <c r="BL1657" s="14" t="s">
        <v>152</v>
      </c>
      <c r="BM1657" s="194" t="s">
        <v>3196</v>
      </c>
    </row>
    <row r="1658" spans="1:65" s="2" customFormat="1" ht="19.5">
      <c r="A1658" s="33"/>
      <c r="B1658" s="34"/>
      <c r="C1658" s="35"/>
      <c r="D1658" s="195" t="s">
        <v>149</v>
      </c>
      <c r="E1658" s="35"/>
      <c r="F1658" s="196" t="s">
        <v>3195</v>
      </c>
      <c r="G1658" s="35"/>
      <c r="H1658" s="35"/>
      <c r="I1658" s="166"/>
      <c r="J1658" s="166"/>
      <c r="K1658" s="35"/>
      <c r="L1658" s="35"/>
      <c r="M1658" s="36"/>
      <c r="N1658" s="197"/>
      <c r="O1658" s="198"/>
      <c r="P1658" s="70"/>
      <c r="Q1658" s="70"/>
      <c r="R1658" s="70"/>
      <c r="S1658" s="70"/>
      <c r="T1658" s="70"/>
      <c r="U1658" s="70"/>
      <c r="V1658" s="70"/>
      <c r="W1658" s="70"/>
      <c r="X1658" s="70"/>
      <c r="Y1658" s="71"/>
      <c r="Z1658" s="33"/>
      <c r="AA1658" s="33"/>
      <c r="AB1658" s="33"/>
      <c r="AC1658" s="33"/>
      <c r="AD1658" s="33"/>
      <c r="AE1658" s="33"/>
      <c r="AT1658" s="14" t="s">
        <v>149</v>
      </c>
      <c r="AU1658" s="14" t="s">
        <v>79</v>
      </c>
    </row>
    <row r="1659" spans="1:65" s="2" customFormat="1" ht="24.2" customHeight="1">
      <c r="A1659" s="33"/>
      <c r="B1659" s="34"/>
      <c r="C1659" s="180" t="s">
        <v>3197</v>
      </c>
      <c r="D1659" s="180" t="s">
        <v>140</v>
      </c>
      <c r="E1659" s="181" t="s">
        <v>3198</v>
      </c>
      <c r="F1659" s="182" t="s">
        <v>3199</v>
      </c>
      <c r="G1659" s="183" t="s">
        <v>143</v>
      </c>
      <c r="H1659" s="184">
        <v>1</v>
      </c>
      <c r="I1659" s="185"/>
      <c r="J1659" s="186"/>
      <c r="K1659" s="187">
        <f>ROUND(P1659*H1659,2)</f>
        <v>0</v>
      </c>
      <c r="L1659" s="182" t="s">
        <v>144</v>
      </c>
      <c r="M1659" s="188"/>
      <c r="N1659" s="189" t="s">
        <v>1</v>
      </c>
      <c r="O1659" s="190" t="s">
        <v>42</v>
      </c>
      <c r="P1659" s="191">
        <f>I1659+J1659</f>
        <v>0</v>
      </c>
      <c r="Q1659" s="191">
        <f>ROUND(I1659*H1659,2)</f>
        <v>0</v>
      </c>
      <c r="R1659" s="191">
        <f>ROUND(J1659*H1659,2)</f>
        <v>0</v>
      </c>
      <c r="S1659" s="70"/>
      <c r="T1659" s="192">
        <f>S1659*H1659</f>
        <v>0</v>
      </c>
      <c r="U1659" s="192">
        <v>0</v>
      </c>
      <c r="V1659" s="192">
        <f>U1659*H1659</f>
        <v>0</v>
      </c>
      <c r="W1659" s="192">
        <v>0</v>
      </c>
      <c r="X1659" s="192">
        <f>W1659*H1659</f>
        <v>0</v>
      </c>
      <c r="Y1659" s="193" t="s">
        <v>1</v>
      </c>
      <c r="Z1659" s="33"/>
      <c r="AA1659" s="33"/>
      <c r="AB1659" s="33"/>
      <c r="AC1659" s="33"/>
      <c r="AD1659" s="33"/>
      <c r="AE1659" s="33"/>
      <c r="AR1659" s="194" t="s">
        <v>152</v>
      </c>
      <c r="AT1659" s="194" t="s">
        <v>140</v>
      </c>
      <c r="AU1659" s="194" t="s">
        <v>79</v>
      </c>
      <c r="AY1659" s="14" t="s">
        <v>146</v>
      </c>
      <c r="BE1659" s="114">
        <f>IF(O1659="základní",K1659,0)</f>
        <v>0</v>
      </c>
      <c r="BF1659" s="114">
        <f>IF(O1659="snížená",K1659,0)</f>
        <v>0</v>
      </c>
      <c r="BG1659" s="114">
        <f>IF(O1659="zákl. přenesená",K1659,0)</f>
        <v>0</v>
      </c>
      <c r="BH1659" s="114">
        <f>IF(O1659="sníž. přenesená",K1659,0)</f>
        <v>0</v>
      </c>
      <c r="BI1659" s="114">
        <f>IF(O1659="nulová",K1659,0)</f>
        <v>0</v>
      </c>
      <c r="BJ1659" s="14" t="s">
        <v>87</v>
      </c>
      <c r="BK1659" s="114">
        <f>ROUND(P1659*H1659,2)</f>
        <v>0</v>
      </c>
      <c r="BL1659" s="14" t="s">
        <v>152</v>
      </c>
      <c r="BM1659" s="194" t="s">
        <v>3200</v>
      </c>
    </row>
    <row r="1660" spans="1:65" s="2" customFormat="1" ht="11.25">
      <c r="A1660" s="33"/>
      <c r="B1660" s="34"/>
      <c r="C1660" s="35"/>
      <c r="D1660" s="195" t="s">
        <v>149</v>
      </c>
      <c r="E1660" s="35"/>
      <c r="F1660" s="196" t="s">
        <v>3199</v>
      </c>
      <c r="G1660" s="35"/>
      <c r="H1660" s="35"/>
      <c r="I1660" s="166"/>
      <c r="J1660" s="166"/>
      <c r="K1660" s="35"/>
      <c r="L1660" s="35"/>
      <c r="M1660" s="36"/>
      <c r="N1660" s="197"/>
      <c r="O1660" s="198"/>
      <c r="P1660" s="70"/>
      <c r="Q1660" s="70"/>
      <c r="R1660" s="70"/>
      <c r="S1660" s="70"/>
      <c r="T1660" s="70"/>
      <c r="U1660" s="70"/>
      <c r="V1660" s="70"/>
      <c r="W1660" s="70"/>
      <c r="X1660" s="70"/>
      <c r="Y1660" s="71"/>
      <c r="Z1660" s="33"/>
      <c r="AA1660" s="33"/>
      <c r="AB1660" s="33"/>
      <c r="AC1660" s="33"/>
      <c r="AD1660" s="33"/>
      <c r="AE1660" s="33"/>
      <c r="AT1660" s="14" t="s">
        <v>149</v>
      </c>
      <c r="AU1660" s="14" t="s">
        <v>79</v>
      </c>
    </row>
    <row r="1661" spans="1:65" s="2" customFormat="1" ht="24.2" customHeight="1">
      <c r="A1661" s="33"/>
      <c r="B1661" s="34"/>
      <c r="C1661" s="180" t="s">
        <v>3201</v>
      </c>
      <c r="D1661" s="180" t="s">
        <v>140</v>
      </c>
      <c r="E1661" s="181" t="s">
        <v>3202</v>
      </c>
      <c r="F1661" s="182" t="s">
        <v>3203</v>
      </c>
      <c r="G1661" s="183" t="s">
        <v>143</v>
      </c>
      <c r="H1661" s="184">
        <v>1</v>
      </c>
      <c r="I1661" s="185"/>
      <c r="J1661" s="186"/>
      <c r="K1661" s="187">
        <f>ROUND(P1661*H1661,2)</f>
        <v>0</v>
      </c>
      <c r="L1661" s="182" t="s">
        <v>144</v>
      </c>
      <c r="M1661" s="188"/>
      <c r="N1661" s="189" t="s">
        <v>1</v>
      </c>
      <c r="O1661" s="190" t="s">
        <v>42</v>
      </c>
      <c r="P1661" s="191">
        <f>I1661+J1661</f>
        <v>0</v>
      </c>
      <c r="Q1661" s="191">
        <f>ROUND(I1661*H1661,2)</f>
        <v>0</v>
      </c>
      <c r="R1661" s="191">
        <f>ROUND(J1661*H1661,2)</f>
        <v>0</v>
      </c>
      <c r="S1661" s="70"/>
      <c r="T1661" s="192">
        <f>S1661*H1661</f>
        <v>0</v>
      </c>
      <c r="U1661" s="192">
        <v>0</v>
      </c>
      <c r="V1661" s="192">
        <f>U1661*H1661</f>
        <v>0</v>
      </c>
      <c r="W1661" s="192">
        <v>0</v>
      </c>
      <c r="X1661" s="192">
        <f>W1661*H1661</f>
        <v>0</v>
      </c>
      <c r="Y1661" s="193" t="s">
        <v>1</v>
      </c>
      <c r="Z1661" s="33"/>
      <c r="AA1661" s="33"/>
      <c r="AB1661" s="33"/>
      <c r="AC1661" s="33"/>
      <c r="AD1661" s="33"/>
      <c r="AE1661" s="33"/>
      <c r="AR1661" s="194" t="s">
        <v>152</v>
      </c>
      <c r="AT1661" s="194" t="s">
        <v>140</v>
      </c>
      <c r="AU1661" s="194" t="s">
        <v>79</v>
      </c>
      <c r="AY1661" s="14" t="s">
        <v>146</v>
      </c>
      <c r="BE1661" s="114">
        <f>IF(O1661="základní",K1661,0)</f>
        <v>0</v>
      </c>
      <c r="BF1661" s="114">
        <f>IF(O1661="snížená",K1661,0)</f>
        <v>0</v>
      </c>
      <c r="BG1661" s="114">
        <f>IF(O1661="zákl. přenesená",K1661,0)</f>
        <v>0</v>
      </c>
      <c r="BH1661" s="114">
        <f>IF(O1661="sníž. přenesená",K1661,0)</f>
        <v>0</v>
      </c>
      <c r="BI1661" s="114">
        <f>IF(O1661="nulová",K1661,0)</f>
        <v>0</v>
      </c>
      <c r="BJ1661" s="14" t="s">
        <v>87</v>
      </c>
      <c r="BK1661" s="114">
        <f>ROUND(P1661*H1661,2)</f>
        <v>0</v>
      </c>
      <c r="BL1661" s="14" t="s">
        <v>152</v>
      </c>
      <c r="BM1661" s="194" t="s">
        <v>3204</v>
      </c>
    </row>
    <row r="1662" spans="1:65" s="2" customFormat="1" ht="19.5">
      <c r="A1662" s="33"/>
      <c r="B1662" s="34"/>
      <c r="C1662" s="35"/>
      <c r="D1662" s="195" t="s">
        <v>149</v>
      </c>
      <c r="E1662" s="35"/>
      <c r="F1662" s="196" t="s">
        <v>3203</v>
      </c>
      <c r="G1662" s="35"/>
      <c r="H1662" s="35"/>
      <c r="I1662" s="166"/>
      <c r="J1662" s="166"/>
      <c r="K1662" s="35"/>
      <c r="L1662" s="35"/>
      <c r="M1662" s="36"/>
      <c r="N1662" s="197"/>
      <c r="O1662" s="198"/>
      <c r="P1662" s="70"/>
      <c r="Q1662" s="70"/>
      <c r="R1662" s="70"/>
      <c r="S1662" s="70"/>
      <c r="T1662" s="70"/>
      <c r="U1662" s="70"/>
      <c r="V1662" s="70"/>
      <c r="W1662" s="70"/>
      <c r="X1662" s="70"/>
      <c r="Y1662" s="71"/>
      <c r="Z1662" s="33"/>
      <c r="AA1662" s="33"/>
      <c r="AB1662" s="33"/>
      <c r="AC1662" s="33"/>
      <c r="AD1662" s="33"/>
      <c r="AE1662" s="33"/>
      <c r="AT1662" s="14" t="s">
        <v>149</v>
      </c>
      <c r="AU1662" s="14" t="s">
        <v>79</v>
      </c>
    </row>
    <row r="1663" spans="1:65" s="2" customFormat="1" ht="24.2" customHeight="1">
      <c r="A1663" s="33"/>
      <c r="B1663" s="34"/>
      <c r="C1663" s="180" t="s">
        <v>3205</v>
      </c>
      <c r="D1663" s="180" t="s">
        <v>140</v>
      </c>
      <c r="E1663" s="181" t="s">
        <v>3206</v>
      </c>
      <c r="F1663" s="182" t="s">
        <v>3207</v>
      </c>
      <c r="G1663" s="183" t="s">
        <v>143</v>
      </c>
      <c r="H1663" s="184">
        <v>1</v>
      </c>
      <c r="I1663" s="185"/>
      <c r="J1663" s="186"/>
      <c r="K1663" s="187">
        <f>ROUND(P1663*H1663,2)</f>
        <v>0</v>
      </c>
      <c r="L1663" s="182" t="s">
        <v>144</v>
      </c>
      <c r="M1663" s="188"/>
      <c r="N1663" s="189" t="s">
        <v>1</v>
      </c>
      <c r="O1663" s="190" t="s">
        <v>42</v>
      </c>
      <c r="P1663" s="191">
        <f>I1663+J1663</f>
        <v>0</v>
      </c>
      <c r="Q1663" s="191">
        <f>ROUND(I1663*H1663,2)</f>
        <v>0</v>
      </c>
      <c r="R1663" s="191">
        <f>ROUND(J1663*H1663,2)</f>
        <v>0</v>
      </c>
      <c r="S1663" s="70"/>
      <c r="T1663" s="192">
        <f>S1663*H1663</f>
        <v>0</v>
      </c>
      <c r="U1663" s="192">
        <v>0</v>
      </c>
      <c r="V1663" s="192">
        <f>U1663*H1663</f>
        <v>0</v>
      </c>
      <c r="W1663" s="192">
        <v>0</v>
      </c>
      <c r="X1663" s="192">
        <f>W1663*H1663</f>
        <v>0</v>
      </c>
      <c r="Y1663" s="193" t="s">
        <v>1</v>
      </c>
      <c r="Z1663" s="33"/>
      <c r="AA1663" s="33"/>
      <c r="AB1663" s="33"/>
      <c r="AC1663" s="33"/>
      <c r="AD1663" s="33"/>
      <c r="AE1663" s="33"/>
      <c r="AR1663" s="194" t="s">
        <v>152</v>
      </c>
      <c r="AT1663" s="194" t="s">
        <v>140</v>
      </c>
      <c r="AU1663" s="194" t="s">
        <v>79</v>
      </c>
      <c r="AY1663" s="14" t="s">
        <v>146</v>
      </c>
      <c r="BE1663" s="114">
        <f>IF(O1663="základní",K1663,0)</f>
        <v>0</v>
      </c>
      <c r="BF1663" s="114">
        <f>IF(O1663="snížená",K1663,0)</f>
        <v>0</v>
      </c>
      <c r="BG1663" s="114">
        <f>IF(O1663="zákl. přenesená",K1663,0)</f>
        <v>0</v>
      </c>
      <c r="BH1663" s="114">
        <f>IF(O1663="sníž. přenesená",K1663,0)</f>
        <v>0</v>
      </c>
      <c r="BI1663" s="114">
        <f>IF(O1663="nulová",K1663,0)</f>
        <v>0</v>
      </c>
      <c r="BJ1663" s="14" t="s">
        <v>87</v>
      </c>
      <c r="BK1663" s="114">
        <f>ROUND(P1663*H1663,2)</f>
        <v>0</v>
      </c>
      <c r="BL1663" s="14" t="s">
        <v>152</v>
      </c>
      <c r="BM1663" s="194" t="s">
        <v>3208</v>
      </c>
    </row>
    <row r="1664" spans="1:65" s="2" customFormat="1" ht="19.5">
      <c r="A1664" s="33"/>
      <c r="B1664" s="34"/>
      <c r="C1664" s="35"/>
      <c r="D1664" s="195" t="s">
        <v>149</v>
      </c>
      <c r="E1664" s="35"/>
      <c r="F1664" s="196" t="s">
        <v>3207</v>
      </c>
      <c r="G1664" s="35"/>
      <c r="H1664" s="35"/>
      <c r="I1664" s="166"/>
      <c r="J1664" s="166"/>
      <c r="K1664" s="35"/>
      <c r="L1664" s="35"/>
      <c r="M1664" s="36"/>
      <c r="N1664" s="197"/>
      <c r="O1664" s="198"/>
      <c r="P1664" s="70"/>
      <c r="Q1664" s="70"/>
      <c r="R1664" s="70"/>
      <c r="S1664" s="70"/>
      <c r="T1664" s="70"/>
      <c r="U1664" s="70"/>
      <c r="V1664" s="70"/>
      <c r="W1664" s="70"/>
      <c r="X1664" s="70"/>
      <c r="Y1664" s="71"/>
      <c r="Z1664" s="33"/>
      <c r="AA1664" s="33"/>
      <c r="AB1664" s="33"/>
      <c r="AC1664" s="33"/>
      <c r="AD1664" s="33"/>
      <c r="AE1664" s="33"/>
      <c r="AT1664" s="14" t="s">
        <v>149</v>
      </c>
      <c r="AU1664" s="14" t="s">
        <v>79</v>
      </c>
    </row>
    <row r="1665" spans="1:65" s="2" customFormat="1" ht="24.2" customHeight="1">
      <c r="A1665" s="33"/>
      <c r="B1665" s="34"/>
      <c r="C1665" s="180" t="s">
        <v>3209</v>
      </c>
      <c r="D1665" s="180" t="s">
        <v>140</v>
      </c>
      <c r="E1665" s="181" t="s">
        <v>3210</v>
      </c>
      <c r="F1665" s="182" t="s">
        <v>3211</v>
      </c>
      <c r="G1665" s="183" t="s">
        <v>143</v>
      </c>
      <c r="H1665" s="184">
        <v>1</v>
      </c>
      <c r="I1665" s="185"/>
      <c r="J1665" s="186"/>
      <c r="K1665" s="187">
        <f>ROUND(P1665*H1665,2)</f>
        <v>0</v>
      </c>
      <c r="L1665" s="182" t="s">
        <v>144</v>
      </c>
      <c r="M1665" s="188"/>
      <c r="N1665" s="189" t="s">
        <v>1</v>
      </c>
      <c r="O1665" s="190" t="s">
        <v>42</v>
      </c>
      <c r="P1665" s="191">
        <f>I1665+J1665</f>
        <v>0</v>
      </c>
      <c r="Q1665" s="191">
        <f>ROUND(I1665*H1665,2)</f>
        <v>0</v>
      </c>
      <c r="R1665" s="191">
        <f>ROUND(J1665*H1665,2)</f>
        <v>0</v>
      </c>
      <c r="S1665" s="70"/>
      <c r="T1665" s="192">
        <f>S1665*H1665</f>
        <v>0</v>
      </c>
      <c r="U1665" s="192">
        <v>0</v>
      </c>
      <c r="V1665" s="192">
        <f>U1665*H1665</f>
        <v>0</v>
      </c>
      <c r="W1665" s="192">
        <v>0</v>
      </c>
      <c r="X1665" s="192">
        <f>W1665*H1665</f>
        <v>0</v>
      </c>
      <c r="Y1665" s="193" t="s">
        <v>1</v>
      </c>
      <c r="Z1665" s="33"/>
      <c r="AA1665" s="33"/>
      <c r="AB1665" s="33"/>
      <c r="AC1665" s="33"/>
      <c r="AD1665" s="33"/>
      <c r="AE1665" s="33"/>
      <c r="AR1665" s="194" t="s">
        <v>152</v>
      </c>
      <c r="AT1665" s="194" t="s">
        <v>140</v>
      </c>
      <c r="AU1665" s="194" t="s">
        <v>79</v>
      </c>
      <c r="AY1665" s="14" t="s">
        <v>146</v>
      </c>
      <c r="BE1665" s="114">
        <f>IF(O1665="základní",K1665,0)</f>
        <v>0</v>
      </c>
      <c r="BF1665" s="114">
        <f>IF(O1665="snížená",K1665,0)</f>
        <v>0</v>
      </c>
      <c r="BG1665" s="114">
        <f>IF(O1665="zákl. přenesená",K1665,0)</f>
        <v>0</v>
      </c>
      <c r="BH1665" s="114">
        <f>IF(O1665="sníž. přenesená",K1665,0)</f>
        <v>0</v>
      </c>
      <c r="BI1665" s="114">
        <f>IF(O1665="nulová",K1665,0)</f>
        <v>0</v>
      </c>
      <c r="BJ1665" s="14" t="s">
        <v>87</v>
      </c>
      <c r="BK1665" s="114">
        <f>ROUND(P1665*H1665,2)</f>
        <v>0</v>
      </c>
      <c r="BL1665" s="14" t="s">
        <v>152</v>
      </c>
      <c r="BM1665" s="194" t="s">
        <v>3212</v>
      </c>
    </row>
    <row r="1666" spans="1:65" s="2" customFormat="1" ht="19.5">
      <c r="A1666" s="33"/>
      <c r="B1666" s="34"/>
      <c r="C1666" s="35"/>
      <c r="D1666" s="195" t="s">
        <v>149</v>
      </c>
      <c r="E1666" s="35"/>
      <c r="F1666" s="196" t="s">
        <v>3211</v>
      </c>
      <c r="G1666" s="35"/>
      <c r="H1666" s="35"/>
      <c r="I1666" s="166"/>
      <c r="J1666" s="166"/>
      <c r="K1666" s="35"/>
      <c r="L1666" s="35"/>
      <c r="M1666" s="36"/>
      <c r="N1666" s="197"/>
      <c r="O1666" s="198"/>
      <c r="P1666" s="70"/>
      <c r="Q1666" s="70"/>
      <c r="R1666" s="70"/>
      <c r="S1666" s="70"/>
      <c r="T1666" s="70"/>
      <c r="U1666" s="70"/>
      <c r="V1666" s="70"/>
      <c r="W1666" s="70"/>
      <c r="X1666" s="70"/>
      <c r="Y1666" s="71"/>
      <c r="Z1666" s="33"/>
      <c r="AA1666" s="33"/>
      <c r="AB1666" s="33"/>
      <c r="AC1666" s="33"/>
      <c r="AD1666" s="33"/>
      <c r="AE1666" s="33"/>
      <c r="AT1666" s="14" t="s">
        <v>149</v>
      </c>
      <c r="AU1666" s="14" t="s">
        <v>79</v>
      </c>
    </row>
    <row r="1667" spans="1:65" s="2" customFormat="1" ht="24.2" customHeight="1">
      <c r="A1667" s="33"/>
      <c r="B1667" s="34"/>
      <c r="C1667" s="180" t="s">
        <v>3213</v>
      </c>
      <c r="D1667" s="180" t="s">
        <v>140</v>
      </c>
      <c r="E1667" s="181" t="s">
        <v>3214</v>
      </c>
      <c r="F1667" s="182" t="s">
        <v>3215</v>
      </c>
      <c r="G1667" s="183" t="s">
        <v>143</v>
      </c>
      <c r="H1667" s="184">
        <v>1</v>
      </c>
      <c r="I1667" s="185"/>
      <c r="J1667" s="186"/>
      <c r="K1667" s="187">
        <f>ROUND(P1667*H1667,2)</f>
        <v>0</v>
      </c>
      <c r="L1667" s="182" t="s">
        <v>144</v>
      </c>
      <c r="M1667" s="188"/>
      <c r="N1667" s="189" t="s">
        <v>1</v>
      </c>
      <c r="O1667" s="190" t="s">
        <v>42</v>
      </c>
      <c r="P1667" s="191">
        <f>I1667+J1667</f>
        <v>0</v>
      </c>
      <c r="Q1667" s="191">
        <f>ROUND(I1667*H1667,2)</f>
        <v>0</v>
      </c>
      <c r="R1667" s="191">
        <f>ROUND(J1667*H1667,2)</f>
        <v>0</v>
      </c>
      <c r="S1667" s="70"/>
      <c r="T1667" s="192">
        <f>S1667*H1667</f>
        <v>0</v>
      </c>
      <c r="U1667" s="192">
        <v>0</v>
      </c>
      <c r="V1667" s="192">
        <f>U1667*H1667</f>
        <v>0</v>
      </c>
      <c r="W1667" s="192">
        <v>0</v>
      </c>
      <c r="X1667" s="192">
        <f>W1667*H1667</f>
        <v>0</v>
      </c>
      <c r="Y1667" s="193" t="s">
        <v>1</v>
      </c>
      <c r="Z1667" s="33"/>
      <c r="AA1667" s="33"/>
      <c r="AB1667" s="33"/>
      <c r="AC1667" s="33"/>
      <c r="AD1667" s="33"/>
      <c r="AE1667" s="33"/>
      <c r="AR1667" s="194" t="s">
        <v>152</v>
      </c>
      <c r="AT1667" s="194" t="s">
        <v>140</v>
      </c>
      <c r="AU1667" s="194" t="s">
        <v>79</v>
      </c>
      <c r="AY1667" s="14" t="s">
        <v>146</v>
      </c>
      <c r="BE1667" s="114">
        <f>IF(O1667="základní",K1667,0)</f>
        <v>0</v>
      </c>
      <c r="BF1667" s="114">
        <f>IF(O1667="snížená",K1667,0)</f>
        <v>0</v>
      </c>
      <c r="BG1667" s="114">
        <f>IF(O1667="zákl. přenesená",K1667,0)</f>
        <v>0</v>
      </c>
      <c r="BH1667" s="114">
        <f>IF(O1667="sníž. přenesená",K1667,0)</f>
        <v>0</v>
      </c>
      <c r="BI1667" s="114">
        <f>IF(O1667="nulová",K1667,0)</f>
        <v>0</v>
      </c>
      <c r="BJ1667" s="14" t="s">
        <v>87</v>
      </c>
      <c r="BK1667" s="114">
        <f>ROUND(P1667*H1667,2)</f>
        <v>0</v>
      </c>
      <c r="BL1667" s="14" t="s">
        <v>152</v>
      </c>
      <c r="BM1667" s="194" t="s">
        <v>3216</v>
      </c>
    </row>
    <row r="1668" spans="1:65" s="2" customFormat="1" ht="19.5">
      <c r="A1668" s="33"/>
      <c r="B1668" s="34"/>
      <c r="C1668" s="35"/>
      <c r="D1668" s="195" t="s">
        <v>149</v>
      </c>
      <c r="E1668" s="35"/>
      <c r="F1668" s="196" t="s">
        <v>3215</v>
      </c>
      <c r="G1668" s="35"/>
      <c r="H1668" s="35"/>
      <c r="I1668" s="166"/>
      <c r="J1668" s="166"/>
      <c r="K1668" s="35"/>
      <c r="L1668" s="35"/>
      <c r="M1668" s="36"/>
      <c r="N1668" s="197"/>
      <c r="O1668" s="198"/>
      <c r="P1668" s="70"/>
      <c r="Q1668" s="70"/>
      <c r="R1668" s="70"/>
      <c r="S1668" s="70"/>
      <c r="T1668" s="70"/>
      <c r="U1668" s="70"/>
      <c r="V1668" s="70"/>
      <c r="W1668" s="70"/>
      <c r="X1668" s="70"/>
      <c r="Y1668" s="71"/>
      <c r="Z1668" s="33"/>
      <c r="AA1668" s="33"/>
      <c r="AB1668" s="33"/>
      <c r="AC1668" s="33"/>
      <c r="AD1668" s="33"/>
      <c r="AE1668" s="33"/>
      <c r="AT1668" s="14" t="s">
        <v>149</v>
      </c>
      <c r="AU1668" s="14" t="s">
        <v>79</v>
      </c>
    </row>
    <row r="1669" spans="1:65" s="2" customFormat="1" ht="24.2" customHeight="1">
      <c r="A1669" s="33"/>
      <c r="B1669" s="34"/>
      <c r="C1669" s="180" t="s">
        <v>3217</v>
      </c>
      <c r="D1669" s="180" t="s">
        <v>140</v>
      </c>
      <c r="E1669" s="181" t="s">
        <v>3218</v>
      </c>
      <c r="F1669" s="182" t="s">
        <v>3219</v>
      </c>
      <c r="G1669" s="183" t="s">
        <v>143</v>
      </c>
      <c r="H1669" s="184">
        <v>1</v>
      </c>
      <c r="I1669" s="185"/>
      <c r="J1669" s="186"/>
      <c r="K1669" s="187">
        <f>ROUND(P1669*H1669,2)</f>
        <v>0</v>
      </c>
      <c r="L1669" s="182" t="s">
        <v>144</v>
      </c>
      <c r="M1669" s="188"/>
      <c r="N1669" s="189" t="s">
        <v>1</v>
      </c>
      <c r="O1669" s="190" t="s">
        <v>42</v>
      </c>
      <c r="P1669" s="191">
        <f>I1669+J1669</f>
        <v>0</v>
      </c>
      <c r="Q1669" s="191">
        <f>ROUND(I1669*H1669,2)</f>
        <v>0</v>
      </c>
      <c r="R1669" s="191">
        <f>ROUND(J1669*H1669,2)</f>
        <v>0</v>
      </c>
      <c r="S1669" s="70"/>
      <c r="T1669" s="192">
        <f>S1669*H1669</f>
        <v>0</v>
      </c>
      <c r="U1669" s="192">
        <v>0</v>
      </c>
      <c r="V1669" s="192">
        <f>U1669*H1669</f>
        <v>0</v>
      </c>
      <c r="W1669" s="192">
        <v>0</v>
      </c>
      <c r="X1669" s="192">
        <f>W1669*H1669</f>
        <v>0</v>
      </c>
      <c r="Y1669" s="193" t="s">
        <v>1</v>
      </c>
      <c r="Z1669" s="33"/>
      <c r="AA1669" s="33"/>
      <c r="AB1669" s="33"/>
      <c r="AC1669" s="33"/>
      <c r="AD1669" s="33"/>
      <c r="AE1669" s="33"/>
      <c r="AR1669" s="194" t="s">
        <v>152</v>
      </c>
      <c r="AT1669" s="194" t="s">
        <v>140</v>
      </c>
      <c r="AU1669" s="194" t="s">
        <v>79</v>
      </c>
      <c r="AY1669" s="14" t="s">
        <v>146</v>
      </c>
      <c r="BE1669" s="114">
        <f>IF(O1669="základní",K1669,0)</f>
        <v>0</v>
      </c>
      <c r="BF1669" s="114">
        <f>IF(O1669="snížená",K1669,0)</f>
        <v>0</v>
      </c>
      <c r="BG1669" s="114">
        <f>IF(O1669="zákl. přenesená",K1669,0)</f>
        <v>0</v>
      </c>
      <c r="BH1669" s="114">
        <f>IF(O1669="sníž. přenesená",K1669,0)</f>
        <v>0</v>
      </c>
      <c r="BI1669" s="114">
        <f>IF(O1669="nulová",K1669,0)</f>
        <v>0</v>
      </c>
      <c r="BJ1669" s="14" t="s">
        <v>87</v>
      </c>
      <c r="BK1669" s="114">
        <f>ROUND(P1669*H1669,2)</f>
        <v>0</v>
      </c>
      <c r="BL1669" s="14" t="s">
        <v>152</v>
      </c>
      <c r="BM1669" s="194" t="s">
        <v>3220</v>
      </c>
    </row>
    <row r="1670" spans="1:65" s="2" customFormat="1" ht="11.25">
      <c r="A1670" s="33"/>
      <c r="B1670" s="34"/>
      <c r="C1670" s="35"/>
      <c r="D1670" s="195" t="s">
        <v>149</v>
      </c>
      <c r="E1670" s="35"/>
      <c r="F1670" s="196" t="s">
        <v>3219</v>
      </c>
      <c r="G1670" s="35"/>
      <c r="H1670" s="35"/>
      <c r="I1670" s="166"/>
      <c r="J1670" s="166"/>
      <c r="K1670" s="35"/>
      <c r="L1670" s="35"/>
      <c r="M1670" s="36"/>
      <c r="N1670" s="197"/>
      <c r="O1670" s="198"/>
      <c r="P1670" s="70"/>
      <c r="Q1670" s="70"/>
      <c r="R1670" s="70"/>
      <c r="S1670" s="70"/>
      <c r="T1670" s="70"/>
      <c r="U1670" s="70"/>
      <c r="V1670" s="70"/>
      <c r="W1670" s="70"/>
      <c r="X1670" s="70"/>
      <c r="Y1670" s="71"/>
      <c r="Z1670" s="33"/>
      <c r="AA1670" s="33"/>
      <c r="AB1670" s="33"/>
      <c r="AC1670" s="33"/>
      <c r="AD1670" s="33"/>
      <c r="AE1670" s="33"/>
      <c r="AT1670" s="14" t="s">
        <v>149</v>
      </c>
      <c r="AU1670" s="14" t="s">
        <v>79</v>
      </c>
    </row>
    <row r="1671" spans="1:65" s="2" customFormat="1" ht="24.2" customHeight="1">
      <c r="A1671" s="33"/>
      <c r="B1671" s="34"/>
      <c r="C1671" s="180" t="s">
        <v>3221</v>
      </c>
      <c r="D1671" s="180" t="s">
        <v>140</v>
      </c>
      <c r="E1671" s="181" t="s">
        <v>3222</v>
      </c>
      <c r="F1671" s="182" t="s">
        <v>3223</v>
      </c>
      <c r="G1671" s="183" t="s">
        <v>143</v>
      </c>
      <c r="H1671" s="184">
        <v>1</v>
      </c>
      <c r="I1671" s="185"/>
      <c r="J1671" s="186"/>
      <c r="K1671" s="187">
        <f>ROUND(P1671*H1671,2)</f>
        <v>0</v>
      </c>
      <c r="L1671" s="182" t="s">
        <v>144</v>
      </c>
      <c r="M1671" s="188"/>
      <c r="N1671" s="189" t="s">
        <v>1</v>
      </c>
      <c r="O1671" s="190" t="s">
        <v>42</v>
      </c>
      <c r="P1671" s="191">
        <f>I1671+J1671</f>
        <v>0</v>
      </c>
      <c r="Q1671" s="191">
        <f>ROUND(I1671*H1671,2)</f>
        <v>0</v>
      </c>
      <c r="R1671" s="191">
        <f>ROUND(J1671*H1671,2)</f>
        <v>0</v>
      </c>
      <c r="S1671" s="70"/>
      <c r="T1671" s="192">
        <f>S1671*H1671</f>
        <v>0</v>
      </c>
      <c r="U1671" s="192">
        <v>0</v>
      </c>
      <c r="V1671" s="192">
        <f>U1671*H1671</f>
        <v>0</v>
      </c>
      <c r="W1671" s="192">
        <v>0</v>
      </c>
      <c r="X1671" s="192">
        <f>W1671*H1671</f>
        <v>0</v>
      </c>
      <c r="Y1671" s="193" t="s">
        <v>1</v>
      </c>
      <c r="Z1671" s="33"/>
      <c r="AA1671" s="33"/>
      <c r="AB1671" s="33"/>
      <c r="AC1671" s="33"/>
      <c r="AD1671" s="33"/>
      <c r="AE1671" s="33"/>
      <c r="AR1671" s="194" t="s">
        <v>152</v>
      </c>
      <c r="AT1671" s="194" t="s">
        <v>140</v>
      </c>
      <c r="AU1671" s="194" t="s">
        <v>79</v>
      </c>
      <c r="AY1671" s="14" t="s">
        <v>146</v>
      </c>
      <c r="BE1671" s="114">
        <f>IF(O1671="základní",K1671,0)</f>
        <v>0</v>
      </c>
      <c r="BF1671" s="114">
        <f>IF(O1671="snížená",K1671,0)</f>
        <v>0</v>
      </c>
      <c r="BG1671" s="114">
        <f>IF(O1671="zákl. přenesená",K1671,0)</f>
        <v>0</v>
      </c>
      <c r="BH1671" s="114">
        <f>IF(O1671="sníž. přenesená",K1671,0)</f>
        <v>0</v>
      </c>
      <c r="BI1671" s="114">
        <f>IF(O1671="nulová",K1671,0)</f>
        <v>0</v>
      </c>
      <c r="BJ1671" s="14" t="s">
        <v>87</v>
      </c>
      <c r="BK1671" s="114">
        <f>ROUND(P1671*H1671,2)</f>
        <v>0</v>
      </c>
      <c r="BL1671" s="14" t="s">
        <v>152</v>
      </c>
      <c r="BM1671" s="194" t="s">
        <v>3224</v>
      </c>
    </row>
    <row r="1672" spans="1:65" s="2" customFormat="1" ht="19.5">
      <c r="A1672" s="33"/>
      <c r="B1672" s="34"/>
      <c r="C1672" s="35"/>
      <c r="D1672" s="195" t="s">
        <v>149</v>
      </c>
      <c r="E1672" s="35"/>
      <c r="F1672" s="196" t="s">
        <v>3223</v>
      </c>
      <c r="G1672" s="35"/>
      <c r="H1672" s="35"/>
      <c r="I1672" s="166"/>
      <c r="J1672" s="166"/>
      <c r="K1672" s="35"/>
      <c r="L1672" s="35"/>
      <c r="M1672" s="36"/>
      <c r="N1672" s="197"/>
      <c r="O1672" s="198"/>
      <c r="P1672" s="70"/>
      <c r="Q1672" s="70"/>
      <c r="R1672" s="70"/>
      <c r="S1672" s="70"/>
      <c r="T1672" s="70"/>
      <c r="U1672" s="70"/>
      <c r="V1672" s="70"/>
      <c r="W1672" s="70"/>
      <c r="X1672" s="70"/>
      <c r="Y1672" s="71"/>
      <c r="Z1672" s="33"/>
      <c r="AA1672" s="33"/>
      <c r="AB1672" s="33"/>
      <c r="AC1672" s="33"/>
      <c r="AD1672" s="33"/>
      <c r="AE1672" s="33"/>
      <c r="AT1672" s="14" t="s">
        <v>149</v>
      </c>
      <c r="AU1672" s="14" t="s">
        <v>79</v>
      </c>
    </row>
    <row r="1673" spans="1:65" s="2" customFormat="1" ht="24.2" customHeight="1">
      <c r="A1673" s="33"/>
      <c r="B1673" s="34"/>
      <c r="C1673" s="180" t="s">
        <v>3225</v>
      </c>
      <c r="D1673" s="180" t="s">
        <v>140</v>
      </c>
      <c r="E1673" s="181" t="s">
        <v>3226</v>
      </c>
      <c r="F1673" s="182" t="s">
        <v>3227</v>
      </c>
      <c r="G1673" s="183" t="s">
        <v>143</v>
      </c>
      <c r="H1673" s="184">
        <v>1</v>
      </c>
      <c r="I1673" s="185"/>
      <c r="J1673" s="186"/>
      <c r="K1673" s="187">
        <f>ROUND(P1673*H1673,2)</f>
        <v>0</v>
      </c>
      <c r="L1673" s="182" t="s">
        <v>144</v>
      </c>
      <c r="M1673" s="188"/>
      <c r="N1673" s="189" t="s">
        <v>1</v>
      </c>
      <c r="O1673" s="190" t="s">
        <v>42</v>
      </c>
      <c r="P1673" s="191">
        <f>I1673+J1673</f>
        <v>0</v>
      </c>
      <c r="Q1673" s="191">
        <f>ROUND(I1673*H1673,2)</f>
        <v>0</v>
      </c>
      <c r="R1673" s="191">
        <f>ROUND(J1673*H1673,2)</f>
        <v>0</v>
      </c>
      <c r="S1673" s="70"/>
      <c r="T1673" s="192">
        <f>S1673*H1673</f>
        <v>0</v>
      </c>
      <c r="U1673" s="192">
        <v>0</v>
      </c>
      <c r="V1673" s="192">
        <f>U1673*H1673</f>
        <v>0</v>
      </c>
      <c r="W1673" s="192">
        <v>0</v>
      </c>
      <c r="X1673" s="192">
        <f>W1673*H1673</f>
        <v>0</v>
      </c>
      <c r="Y1673" s="193" t="s">
        <v>1</v>
      </c>
      <c r="Z1673" s="33"/>
      <c r="AA1673" s="33"/>
      <c r="AB1673" s="33"/>
      <c r="AC1673" s="33"/>
      <c r="AD1673" s="33"/>
      <c r="AE1673" s="33"/>
      <c r="AR1673" s="194" t="s">
        <v>152</v>
      </c>
      <c r="AT1673" s="194" t="s">
        <v>140</v>
      </c>
      <c r="AU1673" s="194" t="s">
        <v>79</v>
      </c>
      <c r="AY1673" s="14" t="s">
        <v>146</v>
      </c>
      <c r="BE1673" s="114">
        <f>IF(O1673="základní",K1673,0)</f>
        <v>0</v>
      </c>
      <c r="BF1673" s="114">
        <f>IF(O1673="snížená",K1673,0)</f>
        <v>0</v>
      </c>
      <c r="BG1673" s="114">
        <f>IF(O1673="zákl. přenesená",K1673,0)</f>
        <v>0</v>
      </c>
      <c r="BH1673" s="114">
        <f>IF(O1673="sníž. přenesená",K1673,0)</f>
        <v>0</v>
      </c>
      <c r="BI1673" s="114">
        <f>IF(O1673="nulová",K1673,0)</f>
        <v>0</v>
      </c>
      <c r="BJ1673" s="14" t="s">
        <v>87</v>
      </c>
      <c r="BK1673" s="114">
        <f>ROUND(P1673*H1673,2)</f>
        <v>0</v>
      </c>
      <c r="BL1673" s="14" t="s">
        <v>152</v>
      </c>
      <c r="BM1673" s="194" t="s">
        <v>3228</v>
      </c>
    </row>
    <row r="1674" spans="1:65" s="2" customFormat="1" ht="19.5">
      <c r="A1674" s="33"/>
      <c r="B1674" s="34"/>
      <c r="C1674" s="35"/>
      <c r="D1674" s="195" t="s">
        <v>149</v>
      </c>
      <c r="E1674" s="35"/>
      <c r="F1674" s="196" t="s">
        <v>3227</v>
      </c>
      <c r="G1674" s="35"/>
      <c r="H1674" s="35"/>
      <c r="I1674" s="166"/>
      <c r="J1674" s="166"/>
      <c r="K1674" s="35"/>
      <c r="L1674" s="35"/>
      <c r="M1674" s="36"/>
      <c r="N1674" s="197"/>
      <c r="O1674" s="198"/>
      <c r="P1674" s="70"/>
      <c r="Q1674" s="70"/>
      <c r="R1674" s="70"/>
      <c r="S1674" s="70"/>
      <c r="T1674" s="70"/>
      <c r="U1674" s="70"/>
      <c r="V1674" s="70"/>
      <c r="W1674" s="70"/>
      <c r="X1674" s="70"/>
      <c r="Y1674" s="71"/>
      <c r="Z1674" s="33"/>
      <c r="AA1674" s="33"/>
      <c r="AB1674" s="33"/>
      <c r="AC1674" s="33"/>
      <c r="AD1674" s="33"/>
      <c r="AE1674" s="33"/>
      <c r="AT1674" s="14" t="s">
        <v>149</v>
      </c>
      <c r="AU1674" s="14" t="s">
        <v>79</v>
      </c>
    </row>
    <row r="1675" spans="1:65" s="2" customFormat="1" ht="24.2" customHeight="1">
      <c r="A1675" s="33"/>
      <c r="B1675" s="34"/>
      <c r="C1675" s="180" t="s">
        <v>3229</v>
      </c>
      <c r="D1675" s="180" t="s">
        <v>140</v>
      </c>
      <c r="E1675" s="181" t="s">
        <v>3230</v>
      </c>
      <c r="F1675" s="182" t="s">
        <v>3231</v>
      </c>
      <c r="G1675" s="183" t="s">
        <v>143</v>
      </c>
      <c r="H1675" s="184">
        <v>1</v>
      </c>
      <c r="I1675" s="185"/>
      <c r="J1675" s="186"/>
      <c r="K1675" s="187">
        <f>ROUND(P1675*H1675,2)</f>
        <v>0</v>
      </c>
      <c r="L1675" s="182" t="s">
        <v>144</v>
      </c>
      <c r="M1675" s="188"/>
      <c r="N1675" s="189" t="s">
        <v>1</v>
      </c>
      <c r="O1675" s="190" t="s">
        <v>42</v>
      </c>
      <c r="P1675" s="191">
        <f>I1675+J1675</f>
        <v>0</v>
      </c>
      <c r="Q1675" s="191">
        <f>ROUND(I1675*H1675,2)</f>
        <v>0</v>
      </c>
      <c r="R1675" s="191">
        <f>ROUND(J1675*H1675,2)</f>
        <v>0</v>
      </c>
      <c r="S1675" s="70"/>
      <c r="T1675" s="192">
        <f>S1675*H1675</f>
        <v>0</v>
      </c>
      <c r="U1675" s="192">
        <v>0</v>
      </c>
      <c r="V1675" s="192">
        <f>U1675*H1675</f>
        <v>0</v>
      </c>
      <c r="W1675" s="192">
        <v>0</v>
      </c>
      <c r="X1675" s="192">
        <f>W1675*H1675</f>
        <v>0</v>
      </c>
      <c r="Y1675" s="193" t="s">
        <v>1</v>
      </c>
      <c r="Z1675" s="33"/>
      <c r="AA1675" s="33"/>
      <c r="AB1675" s="33"/>
      <c r="AC1675" s="33"/>
      <c r="AD1675" s="33"/>
      <c r="AE1675" s="33"/>
      <c r="AR1675" s="194" t="s">
        <v>152</v>
      </c>
      <c r="AT1675" s="194" t="s">
        <v>140</v>
      </c>
      <c r="AU1675" s="194" t="s">
        <v>79</v>
      </c>
      <c r="AY1675" s="14" t="s">
        <v>146</v>
      </c>
      <c r="BE1675" s="114">
        <f>IF(O1675="základní",K1675,0)</f>
        <v>0</v>
      </c>
      <c r="BF1675" s="114">
        <f>IF(O1675="snížená",K1675,0)</f>
        <v>0</v>
      </c>
      <c r="BG1675" s="114">
        <f>IF(O1675="zákl. přenesená",K1675,0)</f>
        <v>0</v>
      </c>
      <c r="BH1675" s="114">
        <f>IF(O1675="sníž. přenesená",K1675,0)</f>
        <v>0</v>
      </c>
      <c r="BI1675" s="114">
        <f>IF(O1675="nulová",K1675,0)</f>
        <v>0</v>
      </c>
      <c r="BJ1675" s="14" t="s">
        <v>87</v>
      </c>
      <c r="BK1675" s="114">
        <f>ROUND(P1675*H1675,2)</f>
        <v>0</v>
      </c>
      <c r="BL1675" s="14" t="s">
        <v>152</v>
      </c>
      <c r="BM1675" s="194" t="s">
        <v>3232</v>
      </c>
    </row>
    <row r="1676" spans="1:65" s="2" customFormat="1" ht="19.5">
      <c r="A1676" s="33"/>
      <c r="B1676" s="34"/>
      <c r="C1676" s="35"/>
      <c r="D1676" s="195" t="s">
        <v>149</v>
      </c>
      <c r="E1676" s="35"/>
      <c r="F1676" s="196" t="s">
        <v>3231</v>
      </c>
      <c r="G1676" s="35"/>
      <c r="H1676" s="35"/>
      <c r="I1676" s="166"/>
      <c r="J1676" s="166"/>
      <c r="K1676" s="35"/>
      <c r="L1676" s="35"/>
      <c r="M1676" s="36"/>
      <c r="N1676" s="197"/>
      <c r="O1676" s="198"/>
      <c r="P1676" s="70"/>
      <c r="Q1676" s="70"/>
      <c r="R1676" s="70"/>
      <c r="S1676" s="70"/>
      <c r="T1676" s="70"/>
      <c r="U1676" s="70"/>
      <c r="V1676" s="70"/>
      <c r="W1676" s="70"/>
      <c r="X1676" s="70"/>
      <c r="Y1676" s="71"/>
      <c r="Z1676" s="33"/>
      <c r="AA1676" s="33"/>
      <c r="AB1676" s="33"/>
      <c r="AC1676" s="33"/>
      <c r="AD1676" s="33"/>
      <c r="AE1676" s="33"/>
      <c r="AT1676" s="14" t="s">
        <v>149</v>
      </c>
      <c r="AU1676" s="14" t="s">
        <v>79</v>
      </c>
    </row>
    <row r="1677" spans="1:65" s="2" customFormat="1" ht="24.2" customHeight="1">
      <c r="A1677" s="33"/>
      <c r="B1677" s="34"/>
      <c r="C1677" s="180" t="s">
        <v>3233</v>
      </c>
      <c r="D1677" s="180" t="s">
        <v>140</v>
      </c>
      <c r="E1677" s="181" t="s">
        <v>3234</v>
      </c>
      <c r="F1677" s="182" t="s">
        <v>3235</v>
      </c>
      <c r="G1677" s="183" t="s">
        <v>143</v>
      </c>
      <c r="H1677" s="184">
        <v>1</v>
      </c>
      <c r="I1677" s="185"/>
      <c r="J1677" s="186"/>
      <c r="K1677" s="187">
        <f>ROUND(P1677*H1677,2)</f>
        <v>0</v>
      </c>
      <c r="L1677" s="182" t="s">
        <v>144</v>
      </c>
      <c r="M1677" s="188"/>
      <c r="N1677" s="189" t="s">
        <v>1</v>
      </c>
      <c r="O1677" s="190" t="s">
        <v>42</v>
      </c>
      <c r="P1677" s="191">
        <f>I1677+J1677</f>
        <v>0</v>
      </c>
      <c r="Q1677" s="191">
        <f>ROUND(I1677*H1677,2)</f>
        <v>0</v>
      </c>
      <c r="R1677" s="191">
        <f>ROUND(J1677*H1677,2)</f>
        <v>0</v>
      </c>
      <c r="S1677" s="70"/>
      <c r="T1677" s="192">
        <f>S1677*H1677</f>
        <v>0</v>
      </c>
      <c r="U1677" s="192">
        <v>0</v>
      </c>
      <c r="V1677" s="192">
        <f>U1677*H1677</f>
        <v>0</v>
      </c>
      <c r="W1677" s="192">
        <v>0</v>
      </c>
      <c r="X1677" s="192">
        <f>W1677*H1677</f>
        <v>0</v>
      </c>
      <c r="Y1677" s="193" t="s">
        <v>1</v>
      </c>
      <c r="Z1677" s="33"/>
      <c r="AA1677" s="33"/>
      <c r="AB1677" s="33"/>
      <c r="AC1677" s="33"/>
      <c r="AD1677" s="33"/>
      <c r="AE1677" s="33"/>
      <c r="AR1677" s="194" t="s">
        <v>152</v>
      </c>
      <c r="AT1677" s="194" t="s">
        <v>140</v>
      </c>
      <c r="AU1677" s="194" t="s">
        <v>79</v>
      </c>
      <c r="AY1677" s="14" t="s">
        <v>146</v>
      </c>
      <c r="BE1677" s="114">
        <f>IF(O1677="základní",K1677,0)</f>
        <v>0</v>
      </c>
      <c r="BF1677" s="114">
        <f>IF(O1677="snížená",K1677,0)</f>
        <v>0</v>
      </c>
      <c r="BG1677" s="114">
        <f>IF(O1677="zákl. přenesená",K1677,0)</f>
        <v>0</v>
      </c>
      <c r="BH1677" s="114">
        <f>IF(O1677="sníž. přenesená",K1677,0)</f>
        <v>0</v>
      </c>
      <c r="BI1677" s="114">
        <f>IF(O1677="nulová",K1677,0)</f>
        <v>0</v>
      </c>
      <c r="BJ1677" s="14" t="s">
        <v>87</v>
      </c>
      <c r="BK1677" s="114">
        <f>ROUND(P1677*H1677,2)</f>
        <v>0</v>
      </c>
      <c r="BL1677" s="14" t="s">
        <v>152</v>
      </c>
      <c r="BM1677" s="194" t="s">
        <v>3236</v>
      </c>
    </row>
    <row r="1678" spans="1:65" s="2" customFormat="1" ht="19.5">
      <c r="A1678" s="33"/>
      <c r="B1678" s="34"/>
      <c r="C1678" s="35"/>
      <c r="D1678" s="195" t="s">
        <v>149</v>
      </c>
      <c r="E1678" s="35"/>
      <c r="F1678" s="196" t="s">
        <v>3235</v>
      </c>
      <c r="G1678" s="35"/>
      <c r="H1678" s="35"/>
      <c r="I1678" s="166"/>
      <c r="J1678" s="166"/>
      <c r="K1678" s="35"/>
      <c r="L1678" s="35"/>
      <c r="M1678" s="36"/>
      <c r="N1678" s="197"/>
      <c r="O1678" s="198"/>
      <c r="P1678" s="70"/>
      <c r="Q1678" s="70"/>
      <c r="R1678" s="70"/>
      <c r="S1678" s="70"/>
      <c r="T1678" s="70"/>
      <c r="U1678" s="70"/>
      <c r="V1678" s="70"/>
      <c r="W1678" s="70"/>
      <c r="X1678" s="70"/>
      <c r="Y1678" s="71"/>
      <c r="Z1678" s="33"/>
      <c r="AA1678" s="33"/>
      <c r="AB1678" s="33"/>
      <c r="AC1678" s="33"/>
      <c r="AD1678" s="33"/>
      <c r="AE1678" s="33"/>
      <c r="AT1678" s="14" t="s">
        <v>149</v>
      </c>
      <c r="AU1678" s="14" t="s">
        <v>79</v>
      </c>
    </row>
    <row r="1679" spans="1:65" s="2" customFormat="1" ht="24.2" customHeight="1">
      <c r="A1679" s="33"/>
      <c r="B1679" s="34"/>
      <c r="C1679" s="180" t="s">
        <v>3237</v>
      </c>
      <c r="D1679" s="180" t="s">
        <v>140</v>
      </c>
      <c r="E1679" s="181" t="s">
        <v>3238</v>
      </c>
      <c r="F1679" s="182" t="s">
        <v>3239</v>
      </c>
      <c r="G1679" s="183" t="s">
        <v>143</v>
      </c>
      <c r="H1679" s="184">
        <v>1</v>
      </c>
      <c r="I1679" s="185"/>
      <c r="J1679" s="186"/>
      <c r="K1679" s="187">
        <f>ROUND(P1679*H1679,2)</f>
        <v>0</v>
      </c>
      <c r="L1679" s="182" t="s">
        <v>144</v>
      </c>
      <c r="M1679" s="188"/>
      <c r="N1679" s="189" t="s">
        <v>1</v>
      </c>
      <c r="O1679" s="190" t="s">
        <v>42</v>
      </c>
      <c r="P1679" s="191">
        <f>I1679+J1679</f>
        <v>0</v>
      </c>
      <c r="Q1679" s="191">
        <f>ROUND(I1679*H1679,2)</f>
        <v>0</v>
      </c>
      <c r="R1679" s="191">
        <f>ROUND(J1679*H1679,2)</f>
        <v>0</v>
      </c>
      <c r="S1679" s="70"/>
      <c r="T1679" s="192">
        <f>S1679*H1679</f>
        <v>0</v>
      </c>
      <c r="U1679" s="192">
        <v>0</v>
      </c>
      <c r="V1679" s="192">
        <f>U1679*H1679</f>
        <v>0</v>
      </c>
      <c r="W1679" s="192">
        <v>0</v>
      </c>
      <c r="X1679" s="192">
        <f>W1679*H1679</f>
        <v>0</v>
      </c>
      <c r="Y1679" s="193" t="s">
        <v>1</v>
      </c>
      <c r="Z1679" s="33"/>
      <c r="AA1679" s="33"/>
      <c r="AB1679" s="33"/>
      <c r="AC1679" s="33"/>
      <c r="AD1679" s="33"/>
      <c r="AE1679" s="33"/>
      <c r="AR1679" s="194" t="s">
        <v>152</v>
      </c>
      <c r="AT1679" s="194" t="s">
        <v>140</v>
      </c>
      <c r="AU1679" s="194" t="s">
        <v>79</v>
      </c>
      <c r="AY1679" s="14" t="s">
        <v>146</v>
      </c>
      <c r="BE1679" s="114">
        <f>IF(O1679="základní",K1679,0)</f>
        <v>0</v>
      </c>
      <c r="BF1679" s="114">
        <f>IF(O1679="snížená",K1679,0)</f>
        <v>0</v>
      </c>
      <c r="BG1679" s="114">
        <f>IF(O1679="zákl. přenesená",K1679,0)</f>
        <v>0</v>
      </c>
      <c r="BH1679" s="114">
        <f>IF(O1679="sníž. přenesená",K1679,0)</f>
        <v>0</v>
      </c>
      <c r="BI1679" s="114">
        <f>IF(O1679="nulová",K1679,0)</f>
        <v>0</v>
      </c>
      <c r="BJ1679" s="14" t="s">
        <v>87</v>
      </c>
      <c r="BK1679" s="114">
        <f>ROUND(P1679*H1679,2)</f>
        <v>0</v>
      </c>
      <c r="BL1679" s="14" t="s">
        <v>152</v>
      </c>
      <c r="BM1679" s="194" t="s">
        <v>3240</v>
      </c>
    </row>
    <row r="1680" spans="1:65" s="2" customFormat="1" ht="11.25">
      <c r="A1680" s="33"/>
      <c r="B1680" s="34"/>
      <c r="C1680" s="35"/>
      <c r="D1680" s="195" t="s">
        <v>149</v>
      </c>
      <c r="E1680" s="35"/>
      <c r="F1680" s="196" t="s">
        <v>3239</v>
      </c>
      <c r="G1680" s="35"/>
      <c r="H1680" s="35"/>
      <c r="I1680" s="166"/>
      <c r="J1680" s="166"/>
      <c r="K1680" s="35"/>
      <c r="L1680" s="35"/>
      <c r="M1680" s="36"/>
      <c r="N1680" s="197"/>
      <c r="O1680" s="198"/>
      <c r="P1680" s="70"/>
      <c r="Q1680" s="70"/>
      <c r="R1680" s="70"/>
      <c r="S1680" s="70"/>
      <c r="T1680" s="70"/>
      <c r="U1680" s="70"/>
      <c r="V1680" s="70"/>
      <c r="W1680" s="70"/>
      <c r="X1680" s="70"/>
      <c r="Y1680" s="71"/>
      <c r="Z1680" s="33"/>
      <c r="AA1680" s="33"/>
      <c r="AB1680" s="33"/>
      <c r="AC1680" s="33"/>
      <c r="AD1680" s="33"/>
      <c r="AE1680" s="33"/>
      <c r="AT1680" s="14" t="s">
        <v>149</v>
      </c>
      <c r="AU1680" s="14" t="s">
        <v>79</v>
      </c>
    </row>
    <row r="1681" spans="1:65" s="2" customFormat="1" ht="24.2" customHeight="1">
      <c r="A1681" s="33"/>
      <c r="B1681" s="34"/>
      <c r="C1681" s="180" t="s">
        <v>3241</v>
      </c>
      <c r="D1681" s="180" t="s">
        <v>140</v>
      </c>
      <c r="E1681" s="181" t="s">
        <v>3242</v>
      </c>
      <c r="F1681" s="182" t="s">
        <v>3243</v>
      </c>
      <c r="G1681" s="183" t="s">
        <v>143</v>
      </c>
      <c r="H1681" s="184">
        <v>1</v>
      </c>
      <c r="I1681" s="185"/>
      <c r="J1681" s="186"/>
      <c r="K1681" s="187">
        <f>ROUND(P1681*H1681,2)</f>
        <v>0</v>
      </c>
      <c r="L1681" s="182" t="s">
        <v>144</v>
      </c>
      <c r="M1681" s="188"/>
      <c r="N1681" s="189" t="s">
        <v>1</v>
      </c>
      <c r="O1681" s="190" t="s">
        <v>42</v>
      </c>
      <c r="P1681" s="191">
        <f>I1681+J1681</f>
        <v>0</v>
      </c>
      <c r="Q1681" s="191">
        <f>ROUND(I1681*H1681,2)</f>
        <v>0</v>
      </c>
      <c r="R1681" s="191">
        <f>ROUND(J1681*H1681,2)</f>
        <v>0</v>
      </c>
      <c r="S1681" s="70"/>
      <c r="T1681" s="192">
        <f>S1681*H1681</f>
        <v>0</v>
      </c>
      <c r="U1681" s="192">
        <v>0</v>
      </c>
      <c r="V1681" s="192">
        <f>U1681*H1681</f>
        <v>0</v>
      </c>
      <c r="W1681" s="192">
        <v>0</v>
      </c>
      <c r="X1681" s="192">
        <f>W1681*H1681</f>
        <v>0</v>
      </c>
      <c r="Y1681" s="193" t="s">
        <v>1</v>
      </c>
      <c r="Z1681" s="33"/>
      <c r="AA1681" s="33"/>
      <c r="AB1681" s="33"/>
      <c r="AC1681" s="33"/>
      <c r="AD1681" s="33"/>
      <c r="AE1681" s="33"/>
      <c r="AR1681" s="194" t="s">
        <v>152</v>
      </c>
      <c r="AT1681" s="194" t="s">
        <v>140</v>
      </c>
      <c r="AU1681" s="194" t="s">
        <v>79</v>
      </c>
      <c r="AY1681" s="14" t="s">
        <v>146</v>
      </c>
      <c r="BE1681" s="114">
        <f>IF(O1681="základní",K1681,0)</f>
        <v>0</v>
      </c>
      <c r="BF1681" s="114">
        <f>IF(O1681="snížená",K1681,0)</f>
        <v>0</v>
      </c>
      <c r="BG1681" s="114">
        <f>IF(O1681="zákl. přenesená",K1681,0)</f>
        <v>0</v>
      </c>
      <c r="BH1681" s="114">
        <f>IF(O1681="sníž. přenesená",K1681,0)</f>
        <v>0</v>
      </c>
      <c r="BI1681" s="114">
        <f>IF(O1681="nulová",K1681,0)</f>
        <v>0</v>
      </c>
      <c r="BJ1681" s="14" t="s">
        <v>87</v>
      </c>
      <c r="BK1681" s="114">
        <f>ROUND(P1681*H1681,2)</f>
        <v>0</v>
      </c>
      <c r="BL1681" s="14" t="s">
        <v>152</v>
      </c>
      <c r="BM1681" s="194" t="s">
        <v>3244</v>
      </c>
    </row>
    <row r="1682" spans="1:65" s="2" customFormat="1" ht="11.25">
      <c r="A1682" s="33"/>
      <c r="B1682" s="34"/>
      <c r="C1682" s="35"/>
      <c r="D1682" s="195" t="s">
        <v>149</v>
      </c>
      <c r="E1682" s="35"/>
      <c r="F1682" s="196" t="s">
        <v>3243</v>
      </c>
      <c r="G1682" s="35"/>
      <c r="H1682" s="35"/>
      <c r="I1682" s="166"/>
      <c r="J1682" s="166"/>
      <c r="K1682" s="35"/>
      <c r="L1682" s="35"/>
      <c r="M1682" s="36"/>
      <c r="N1682" s="197"/>
      <c r="O1682" s="198"/>
      <c r="P1682" s="70"/>
      <c r="Q1682" s="70"/>
      <c r="R1682" s="70"/>
      <c r="S1682" s="70"/>
      <c r="T1682" s="70"/>
      <c r="U1682" s="70"/>
      <c r="V1682" s="70"/>
      <c r="W1682" s="70"/>
      <c r="X1682" s="70"/>
      <c r="Y1682" s="71"/>
      <c r="Z1682" s="33"/>
      <c r="AA1682" s="33"/>
      <c r="AB1682" s="33"/>
      <c r="AC1682" s="33"/>
      <c r="AD1682" s="33"/>
      <c r="AE1682" s="33"/>
      <c r="AT1682" s="14" t="s">
        <v>149</v>
      </c>
      <c r="AU1682" s="14" t="s">
        <v>79</v>
      </c>
    </row>
    <row r="1683" spans="1:65" s="2" customFormat="1" ht="24.2" customHeight="1">
      <c r="A1683" s="33"/>
      <c r="B1683" s="34"/>
      <c r="C1683" s="180" t="s">
        <v>3245</v>
      </c>
      <c r="D1683" s="180" t="s">
        <v>140</v>
      </c>
      <c r="E1683" s="181" t="s">
        <v>3246</v>
      </c>
      <c r="F1683" s="182" t="s">
        <v>3247</v>
      </c>
      <c r="G1683" s="183" t="s">
        <v>143</v>
      </c>
      <c r="H1683" s="184">
        <v>1</v>
      </c>
      <c r="I1683" s="185"/>
      <c r="J1683" s="186"/>
      <c r="K1683" s="187">
        <f>ROUND(P1683*H1683,2)</f>
        <v>0</v>
      </c>
      <c r="L1683" s="182" t="s">
        <v>144</v>
      </c>
      <c r="M1683" s="188"/>
      <c r="N1683" s="189" t="s">
        <v>1</v>
      </c>
      <c r="O1683" s="190" t="s">
        <v>42</v>
      </c>
      <c r="P1683" s="191">
        <f>I1683+J1683</f>
        <v>0</v>
      </c>
      <c r="Q1683" s="191">
        <f>ROUND(I1683*H1683,2)</f>
        <v>0</v>
      </c>
      <c r="R1683" s="191">
        <f>ROUND(J1683*H1683,2)</f>
        <v>0</v>
      </c>
      <c r="S1683" s="70"/>
      <c r="T1683" s="192">
        <f>S1683*H1683</f>
        <v>0</v>
      </c>
      <c r="U1683" s="192">
        <v>0</v>
      </c>
      <c r="V1683" s="192">
        <f>U1683*H1683</f>
        <v>0</v>
      </c>
      <c r="W1683" s="192">
        <v>0</v>
      </c>
      <c r="X1683" s="192">
        <f>W1683*H1683</f>
        <v>0</v>
      </c>
      <c r="Y1683" s="193" t="s">
        <v>1</v>
      </c>
      <c r="Z1683" s="33"/>
      <c r="AA1683" s="33"/>
      <c r="AB1683" s="33"/>
      <c r="AC1683" s="33"/>
      <c r="AD1683" s="33"/>
      <c r="AE1683" s="33"/>
      <c r="AR1683" s="194" t="s">
        <v>152</v>
      </c>
      <c r="AT1683" s="194" t="s">
        <v>140</v>
      </c>
      <c r="AU1683" s="194" t="s">
        <v>79</v>
      </c>
      <c r="AY1683" s="14" t="s">
        <v>146</v>
      </c>
      <c r="BE1683" s="114">
        <f>IF(O1683="základní",K1683,0)</f>
        <v>0</v>
      </c>
      <c r="BF1683" s="114">
        <f>IF(O1683="snížená",K1683,0)</f>
        <v>0</v>
      </c>
      <c r="BG1683" s="114">
        <f>IF(O1683="zákl. přenesená",K1683,0)</f>
        <v>0</v>
      </c>
      <c r="BH1683" s="114">
        <f>IF(O1683="sníž. přenesená",K1683,0)</f>
        <v>0</v>
      </c>
      <c r="BI1683" s="114">
        <f>IF(O1683="nulová",K1683,0)</f>
        <v>0</v>
      </c>
      <c r="BJ1683" s="14" t="s">
        <v>87</v>
      </c>
      <c r="BK1683" s="114">
        <f>ROUND(P1683*H1683,2)</f>
        <v>0</v>
      </c>
      <c r="BL1683" s="14" t="s">
        <v>152</v>
      </c>
      <c r="BM1683" s="194" t="s">
        <v>3248</v>
      </c>
    </row>
    <row r="1684" spans="1:65" s="2" customFormat="1" ht="11.25">
      <c r="A1684" s="33"/>
      <c r="B1684" s="34"/>
      <c r="C1684" s="35"/>
      <c r="D1684" s="195" t="s">
        <v>149</v>
      </c>
      <c r="E1684" s="35"/>
      <c r="F1684" s="196" t="s">
        <v>3247</v>
      </c>
      <c r="G1684" s="35"/>
      <c r="H1684" s="35"/>
      <c r="I1684" s="166"/>
      <c r="J1684" s="166"/>
      <c r="K1684" s="35"/>
      <c r="L1684" s="35"/>
      <c r="M1684" s="36"/>
      <c r="N1684" s="197"/>
      <c r="O1684" s="198"/>
      <c r="P1684" s="70"/>
      <c r="Q1684" s="70"/>
      <c r="R1684" s="70"/>
      <c r="S1684" s="70"/>
      <c r="T1684" s="70"/>
      <c r="U1684" s="70"/>
      <c r="V1684" s="70"/>
      <c r="W1684" s="70"/>
      <c r="X1684" s="70"/>
      <c r="Y1684" s="71"/>
      <c r="Z1684" s="33"/>
      <c r="AA1684" s="33"/>
      <c r="AB1684" s="33"/>
      <c r="AC1684" s="33"/>
      <c r="AD1684" s="33"/>
      <c r="AE1684" s="33"/>
      <c r="AT1684" s="14" t="s">
        <v>149</v>
      </c>
      <c r="AU1684" s="14" t="s">
        <v>79</v>
      </c>
    </row>
    <row r="1685" spans="1:65" s="2" customFormat="1" ht="24.2" customHeight="1">
      <c r="A1685" s="33"/>
      <c r="B1685" s="34"/>
      <c r="C1685" s="180" t="s">
        <v>3249</v>
      </c>
      <c r="D1685" s="180" t="s">
        <v>140</v>
      </c>
      <c r="E1685" s="181" t="s">
        <v>3250</v>
      </c>
      <c r="F1685" s="182" t="s">
        <v>3251</v>
      </c>
      <c r="G1685" s="183" t="s">
        <v>143</v>
      </c>
      <c r="H1685" s="184">
        <v>1</v>
      </c>
      <c r="I1685" s="185"/>
      <c r="J1685" s="186"/>
      <c r="K1685" s="187">
        <f>ROUND(P1685*H1685,2)</f>
        <v>0</v>
      </c>
      <c r="L1685" s="182" t="s">
        <v>144</v>
      </c>
      <c r="M1685" s="188"/>
      <c r="N1685" s="189" t="s">
        <v>1</v>
      </c>
      <c r="O1685" s="190" t="s">
        <v>42</v>
      </c>
      <c r="P1685" s="191">
        <f>I1685+J1685</f>
        <v>0</v>
      </c>
      <c r="Q1685" s="191">
        <f>ROUND(I1685*H1685,2)</f>
        <v>0</v>
      </c>
      <c r="R1685" s="191">
        <f>ROUND(J1685*H1685,2)</f>
        <v>0</v>
      </c>
      <c r="S1685" s="70"/>
      <c r="T1685" s="192">
        <f>S1685*H1685</f>
        <v>0</v>
      </c>
      <c r="U1685" s="192">
        <v>0</v>
      </c>
      <c r="V1685" s="192">
        <f>U1685*H1685</f>
        <v>0</v>
      </c>
      <c r="W1685" s="192">
        <v>0</v>
      </c>
      <c r="X1685" s="192">
        <f>W1685*H1685</f>
        <v>0</v>
      </c>
      <c r="Y1685" s="193" t="s">
        <v>1</v>
      </c>
      <c r="Z1685" s="33"/>
      <c r="AA1685" s="33"/>
      <c r="AB1685" s="33"/>
      <c r="AC1685" s="33"/>
      <c r="AD1685" s="33"/>
      <c r="AE1685" s="33"/>
      <c r="AR1685" s="194" t="s">
        <v>152</v>
      </c>
      <c r="AT1685" s="194" t="s">
        <v>140</v>
      </c>
      <c r="AU1685" s="194" t="s">
        <v>79</v>
      </c>
      <c r="AY1685" s="14" t="s">
        <v>146</v>
      </c>
      <c r="BE1685" s="114">
        <f>IF(O1685="základní",K1685,0)</f>
        <v>0</v>
      </c>
      <c r="BF1685" s="114">
        <f>IF(O1685="snížená",K1685,0)</f>
        <v>0</v>
      </c>
      <c r="BG1685" s="114">
        <f>IF(O1685="zákl. přenesená",K1685,0)</f>
        <v>0</v>
      </c>
      <c r="BH1685" s="114">
        <f>IF(O1685="sníž. přenesená",K1685,0)</f>
        <v>0</v>
      </c>
      <c r="BI1685" s="114">
        <f>IF(O1685="nulová",K1685,0)</f>
        <v>0</v>
      </c>
      <c r="BJ1685" s="14" t="s">
        <v>87</v>
      </c>
      <c r="BK1685" s="114">
        <f>ROUND(P1685*H1685,2)</f>
        <v>0</v>
      </c>
      <c r="BL1685" s="14" t="s">
        <v>152</v>
      </c>
      <c r="BM1685" s="194" t="s">
        <v>3252</v>
      </c>
    </row>
    <row r="1686" spans="1:65" s="2" customFormat="1" ht="11.25">
      <c r="A1686" s="33"/>
      <c r="B1686" s="34"/>
      <c r="C1686" s="35"/>
      <c r="D1686" s="195" t="s">
        <v>149</v>
      </c>
      <c r="E1686" s="35"/>
      <c r="F1686" s="196" t="s">
        <v>3251</v>
      </c>
      <c r="G1686" s="35"/>
      <c r="H1686" s="35"/>
      <c r="I1686" s="166"/>
      <c r="J1686" s="166"/>
      <c r="K1686" s="35"/>
      <c r="L1686" s="35"/>
      <c r="M1686" s="36"/>
      <c r="N1686" s="197"/>
      <c r="O1686" s="198"/>
      <c r="P1686" s="70"/>
      <c r="Q1686" s="70"/>
      <c r="R1686" s="70"/>
      <c r="S1686" s="70"/>
      <c r="T1686" s="70"/>
      <c r="U1686" s="70"/>
      <c r="V1686" s="70"/>
      <c r="W1686" s="70"/>
      <c r="X1686" s="70"/>
      <c r="Y1686" s="71"/>
      <c r="Z1686" s="33"/>
      <c r="AA1686" s="33"/>
      <c r="AB1686" s="33"/>
      <c r="AC1686" s="33"/>
      <c r="AD1686" s="33"/>
      <c r="AE1686" s="33"/>
      <c r="AT1686" s="14" t="s">
        <v>149</v>
      </c>
      <c r="AU1686" s="14" t="s">
        <v>79</v>
      </c>
    </row>
    <row r="1687" spans="1:65" s="2" customFormat="1" ht="24.2" customHeight="1">
      <c r="A1687" s="33"/>
      <c r="B1687" s="34"/>
      <c r="C1687" s="180" t="s">
        <v>3253</v>
      </c>
      <c r="D1687" s="180" t="s">
        <v>140</v>
      </c>
      <c r="E1687" s="181" t="s">
        <v>3254</v>
      </c>
      <c r="F1687" s="182" t="s">
        <v>3255</v>
      </c>
      <c r="G1687" s="183" t="s">
        <v>143</v>
      </c>
      <c r="H1687" s="184">
        <v>1</v>
      </c>
      <c r="I1687" s="185"/>
      <c r="J1687" s="186"/>
      <c r="K1687" s="187">
        <f>ROUND(P1687*H1687,2)</f>
        <v>0</v>
      </c>
      <c r="L1687" s="182" t="s">
        <v>144</v>
      </c>
      <c r="M1687" s="188"/>
      <c r="N1687" s="189" t="s">
        <v>1</v>
      </c>
      <c r="O1687" s="190" t="s">
        <v>42</v>
      </c>
      <c r="P1687" s="191">
        <f>I1687+J1687</f>
        <v>0</v>
      </c>
      <c r="Q1687" s="191">
        <f>ROUND(I1687*H1687,2)</f>
        <v>0</v>
      </c>
      <c r="R1687" s="191">
        <f>ROUND(J1687*H1687,2)</f>
        <v>0</v>
      </c>
      <c r="S1687" s="70"/>
      <c r="T1687" s="192">
        <f>S1687*H1687</f>
        <v>0</v>
      </c>
      <c r="U1687" s="192">
        <v>0</v>
      </c>
      <c r="V1687" s="192">
        <f>U1687*H1687</f>
        <v>0</v>
      </c>
      <c r="W1687" s="192">
        <v>0</v>
      </c>
      <c r="X1687" s="192">
        <f>W1687*H1687</f>
        <v>0</v>
      </c>
      <c r="Y1687" s="193" t="s">
        <v>1</v>
      </c>
      <c r="Z1687" s="33"/>
      <c r="AA1687" s="33"/>
      <c r="AB1687" s="33"/>
      <c r="AC1687" s="33"/>
      <c r="AD1687" s="33"/>
      <c r="AE1687" s="33"/>
      <c r="AR1687" s="194" t="s">
        <v>152</v>
      </c>
      <c r="AT1687" s="194" t="s">
        <v>140</v>
      </c>
      <c r="AU1687" s="194" t="s">
        <v>79</v>
      </c>
      <c r="AY1687" s="14" t="s">
        <v>146</v>
      </c>
      <c r="BE1687" s="114">
        <f>IF(O1687="základní",K1687,0)</f>
        <v>0</v>
      </c>
      <c r="BF1687" s="114">
        <f>IF(O1687="snížená",K1687,0)</f>
        <v>0</v>
      </c>
      <c r="BG1687" s="114">
        <f>IF(O1687="zákl. přenesená",K1687,0)</f>
        <v>0</v>
      </c>
      <c r="BH1687" s="114">
        <f>IF(O1687="sníž. přenesená",K1687,0)</f>
        <v>0</v>
      </c>
      <c r="BI1687" s="114">
        <f>IF(O1687="nulová",K1687,0)</f>
        <v>0</v>
      </c>
      <c r="BJ1687" s="14" t="s">
        <v>87</v>
      </c>
      <c r="BK1687" s="114">
        <f>ROUND(P1687*H1687,2)</f>
        <v>0</v>
      </c>
      <c r="BL1687" s="14" t="s">
        <v>152</v>
      </c>
      <c r="BM1687" s="194" t="s">
        <v>3256</v>
      </c>
    </row>
    <row r="1688" spans="1:65" s="2" customFormat="1" ht="11.25">
      <c r="A1688" s="33"/>
      <c r="B1688" s="34"/>
      <c r="C1688" s="35"/>
      <c r="D1688" s="195" t="s">
        <v>149</v>
      </c>
      <c r="E1688" s="35"/>
      <c r="F1688" s="196" t="s">
        <v>3255</v>
      </c>
      <c r="G1688" s="35"/>
      <c r="H1688" s="35"/>
      <c r="I1688" s="166"/>
      <c r="J1688" s="166"/>
      <c r="K1688" s="35"/>
      <c r="L1688" s="35"/>
      <c r="M1688" s="36"/>
      <c r="N1688" s="197"/>
      <c r="O1688" s="198"/>
      <c r="P1688" s="70"/>
      <c r="Q1688" s="70"/>
      <c r="R1688" s="70"/>
      <c r="S1688" s="70"/>
      <c r="T1688" s="70"/>
      <c r="U1688" s="70"/>
      <c r="V1688" s="70"/>
      <c r="W1688" s="70"/>
      <c r="X1688" s="70"/>
      <c r="Y1688" s="71"/>
      <c r="Z1688" s="33"/>
      <c r="AA1688" s="33"/>
      <c r="AB1688" s="33"/>
      <c r="AC1688" s="33"/>
      <c r="AD1688" s="33"/>
      <c r="AE1688" s="33"/>
      <c r="AT1688" s="14" t="s">
        <v>149</v>
      </c>
      <c r="AU1688" s="14" t="s">
        <v>79</v>
      </c>
    </row>
    <row r="1689" spans="1:65" s="2" customFormat="1" ht="24.2" customHeight="1">
      <c r="A1689" s="33"/>
      <c r="B1689" s="34"/>
      <c r="C1689" s="180" t="s">
        <v>3257</v>
      </c>
      <c r="D1689" s="180" t="s">
        <v>140</v>
      </c>
      <c r="E1689" s="181" t="s">
        <v>3258</v>
      </c>
      <c r="F1689" s="182" t="s">
        <v>3259</v>
      </c>
      <c r="G1689" s="183" t="s">
        <v>143</v>
      </c>
      <c r="H1689" s="184">
        <v>1</v>
      </c>
      <c r="I1689" s="185"/>
      <c r="J1689" s="186"/>
      <c r="K1689" s="187">
        <f>ROUND(P1689*H1689,2)</f>
        <v>0</v>
      </c>
      <c r="L1689" s="182" t="s">
        <v>144</v>
      </c>
      <c r="M1689" s="188"/>
      <c r="N1689" s="189" t="s">
        <v>1</v>
      </c>
      <c r="O1689" s="190" t="s">
        <v>42</v>
      </c>
      <c r="P1689" s="191">
        <f>I1689+J1689</f>
        <v>0</v>
      </c>
      <c r="Q1689" s="191">
        <f>ROUND(I1689*H1689,2)</f>
        <v>0</v>
      </c>
      <c r="R1689" s="191">
        <f>ROUND(J1689*H1689,2)</f>
        <v>0</v>
      </c>
      <c r="S1689" s="70"/>
      <c r="T1689" s="192">
        <f>S1689*H1689</f>
        <v>0</v>
      </c>
      <c r="U1689" s="192">
        <v>0</v>
      </c>
      <c r="V1689" s="192">
        <f>U1689*H1689</f>
        <v>0</v>
      </c>
      <c r="W1689" s="192">
        <v>0</v>
      </c>
      <c r="X1689" s="192">
        <f>W1689*H1689</f>
        <v>0</v>
      </c>
      <c r="Y1689" s="193" t="s">
        <v>1</v>
      </c>
      <c r="Z1689" s="33"/>
      <c r="AA1689" s="33"/>
      <c r="AB1689" s="33"/>
      <c r="AC1689" s="33"/>
      <c r="AD1689" s="33"/>
      <c r="AE1689" s="33"/>
      <c r="AR1689" s="194" t="s">
        <v>152</v>
      </c>
      <c r="AT1689" s="194" t="s">
        <v>140</v>
      </c>
      <c r="AU1689" s="194" t="s">
        <v>79</v>
      </c>
      <c r="AY1689" s="14" t="s">
        <v>146</v>
      </c>
      <c r="BE1689" s="114">
        <f>IF(O1689="základní",K1689,0)</f>
        <v>0</v>
      </c>
      <c r="BF1689" s="114">
        <f>IF(O1689="snížená",K1689,0)</f>
        <v>0</v>
      </c>
      <c r="BG1689" s="114">
        <f>IF(O1689="zákl. přenesená",K1689,0)</f>
        <v>0</v>
      </c>
      <c r="BH1689" s="114">
        <f>IF(O1689="sníž. přenesená",K1689,0)</f>
        <v>0</v>
      </c>
      <c r="BI1689" s="114">
        <f>IF(O1689="nulová",K1689,0)</f>
        <v>0</v>
      </c>
      <c r="BJ1689" s="14" t="s">
        <v>87</v>
      </c>
      <c r="BK1689" s="114">
        <f>ROUND(P1689*H1689,2)</f>
        <v>0</v>
      </c>
      <c r="BL1689" s="14" t="s">
        <v>152</v>
      </c>
      <c r="BM1689" s="194" t="s">
        <v>3260</v>
      </c>
    </row>
    <row r="1690" spans="1:65" s="2" customFormat="1" ht="11.25">
      <c r="A1690" s="33"/>
      <c r="B1690" s="34"/>
      <c r="C1690" s="35"/>
      <c r="D1690" s="195" t="s">
        <v>149</v>
      </c>
      <c r="E1690" s="35"/>
      <c r="F1690" s="196" t="s">
        <v>3259</v>
      </c>
      <c r="G1690" s="35"/>
      <c r="H1690" s="35"/>
      <c r="I1690" s="166"/>
      <c r="J1690" s="166"/>
      <c r="K1690" s="35"/>
      <c r="L1690" s="35"/>
      <c r="M1690" s="36"/>
      <c r="N1690" s="197"/>
      <c r="O1690" s="198"/>
      <c r="P1690" s="70"/>
      <c r="Q1690" s="70"/>
      <c r="R1690" s="70"/>
      <c r="S1690" s="70"/>
      <c r="T1690" s="70"/>
      <c r="U1690" s="70"/>
      <c r="V1690" s="70"/>
      <c r="W1690" s="70"/>
      <c r="X1690" s="70"/>
      <c r="Y1690" s="71"/>
      <c r="Z1690" s="33"/>
      <c r="AA1690" s="33"/>
      <c r="AB1690" s="33"/>
      <c r="AC1690" s="33"/>
      <c r="AD1690" s="33"/>
      <c r="AE1690" s="33"/>
      <c r="AT1690" s="14" t="s">
        <v>149</v>
      </c>
      <c r="AU1690" s="14" t="s">
        <v>79</v>
      </c>
    </row>
    <row r="1691" spans="1:65" s="2" customFormat="1" ht="24.2" customHeight="1">
      <c r="A1691" s="33"/>
      <c r="B1691" s="34"/>
      <c r="C1691" s="180" t="s">
        <v>3261</v>
      </c>
      <c r="D1691" s="180" t="s">
        <v>140</v>
      </c>
      <c r="E1691" s="181" t="s">
        <v>3262</v>
      </c>
      <c r="F1691" s="182" t="s">
        <v>3263</v>
      </c>
      <c r="G1691" s="183" t="s">
        <v>143</v>
      </c>
      <c r="H1691" s="184">
        <v>1</v>
      </c>
      <c r="I1691" s="185"/>
      <c r="J1691" s="186"/>
      <c r="K1691" s="187">
        <f>ROUND(P1691*H1691,2)</f>
        <v>0</v>
      </c>
      <c r="L1691" s="182" t="s">
        <v>144</v>
      </c>
      <c r="M1691" s="188"/>
      <c r="N1691" s="189" t="s">
        <v>1</v>
      </c>
      <c r="O1691" s="190" t="s">
        <v>42</v>
      </c>
      <c r="P1691" s="191">
        <f>I1691+J1691</f>
        <v>0</v>
      </c>
      <c r="Q1691" s="191">
        <f>ROUND(I1691*H1691,2)</f>
        <v>0</v>
      </c>
      <c r="R1691" s="191">
        <f>ROUND(J1691*H1691,2)</f>
        <v>0</v>
      </c>
      <c r="S1691" s="70"/>
      <c r="T1691" s="192">
        <f>S1691*H1691</f>
        <v>0</v>
      </c>
      <c r="U1691" s="192">
        <v>0</v>
      </c>
      <c r="V1691" s="192">
        <f>U1691*H1691</f>
        <v>0</v>
      </c>
      <c r="W1691" s="192">
        <v>0</v>
      </c>
      <c r="X1691" s="192">
        <f>W1691*H1691</f>
        <v>0</v>
      </c>
      <c r="Y1691" s="193" t="s">
        <v>1</v>
      </c>
      <c r="Z1691" s="33"/>
      <c r="AA1691" s="33"/>
      <c r="AB1691" s="33"/>
      <c r="AC1691" s="33"/>
      <c r="AD1691" s="33"/>
      <c r="AE1691" s="33"/>
      <c r="AR1691" s="194" t="s">
        <v>152</v>
      </c>
      <c r="AT1691" s="194" t="s">
        <v>140</v>
      </c>
      <c r="AU1691" s="194" t="s">
        <v>79</v>
      </c>
      <c r="AY1691" s="14" t="s">
        <v>146</v>
      </c>
      <c r="BE1691" s="114">
        <f>IF(O1691="základní",K1691,0)</f>
        <v>0</v>
      </c>
      <c r="BF1691" s="114">
        <f>IF(O1691="snížená",K1691,0)</f>
        <v>0</v>
      </c>
      <c r="BG1691" s="114">
        <f>IF(O1691="zákl. přenesená",K1691,0)</f>
        <v>0</v>
      </c>
      <c r="BH1691" s="114">
        <f>IF(O1691="sníž. přenesená",K1691,0)</f>
        <v>0</v>
      </c>
      <c r="BI1691" s="114">
        <f>IF(O1691="nulová",K1691,0)</f>
        <v>0</v>
      </c>
      <c r="BJ1691" s="14" t="s">
        <v>87</v>
      </c>
      <c r="BK1691" s="114">
        <f>ROUND(P1691*H1691,2)</f>
        <v>0</v>
      </c>
      <c r="BL1691" s="14" t="s">
        <v>152</v>
      </c>
      <c r="BM1691" s="194" t="s">
        <v>3264</v>
      </c>
    </row>
    <row r="1692" spans="1:65" s="2" customFormat="1" ht="11.25">
      <c r="A1692" s="33"/>
      <c r="B1692" s="34"/>
      <c r="C1692" s="35"/>
      <c r="D1692" s="195" t="s">
        <v>149</v>
      </c>
      <c r="E1692" s="35"/>
      <c r="F1692" s="196" t="s">
        <v>3263</v>
      </c>
      <c r="G1692" s="35"/>
      <c r="H1692" s="35"/>
      <c r="I1692" s="166"/>
      <c r="J1692" s="166"/>
      <c r="K1692" s="35"/>
      <c r="L1692" s="35"/>
      <c r="M1692" s="36"/>
      <c r="N1692" s="197"/>
      <c r="O1692" s="198"/>
      <c r="P1692" s="70"/>
      <c r="Q1692" s="70"/>
      <c r="R1692" s="70"/>
      <c r="S1692" s="70"/>
      <c r="T1692" s="70"/>
      <c r="U1692" s="70"/>
      <c r="V1692" s="70"/>
      <c r="W1692" s="70"/>
      <c r="X1692" s="70"/>
      <c r="Y1692" s="71"/>
      <c r="Z1692" s="33"/>
      <c r="AA1692" s="33"/>
      <c r="AB1692" s="33"/>
      <c r="AC1692" s="33"/>
      <c r="AD1692" s="33"/>
      <c r="AE1692" s="33"/>
      <c r="AT1692" s="14" t="s">
        <v>149</v>
      </c>
      <c r="AU1692" s="14" t="s">
        <v>79</v>
      </c>
    </row>
    <row r="1693" spans="1:65" s="2" customFormat="1" ht="24.2" customHeight="1">
      <c r="A1693" s="33"/>
      <c r="B1693" s="34"/>
      <c r="C1693" s="180" t="s">
        <v>3265</v>
      </c>
      <c r="D1693" s="180" t="s">
        <v>140</v>
      </c>
      <c r="E1693" s="181" t="s">
        <v>3266</v>
      </c>
      <c r="F1693" s="182" t="s">
        <v>3267</v>
      </c>
      <c r="G1693" s="183" t="s">
        <v>143</v>
      </c>
      <c r="H1693" s="184">
        <v>1</v>
      </c>
      <c r="I1693" s="185"/>
      <c r="J1693" s="186"/>
      <c r="K1693" s="187">
        <f>ROUND(P1693*H1693,2)</f>
        <v>0</v>
      </c>
      <c r="L1693" s="182" t="s">
        <v>144</v>
      </c>
      <c r="M1693" s="188"/>
      <c r="N1693" s="189" t="s">
        <v>1</v>
      </c>
      <c r="O1693" s="190" t="s">
        <v>42</v>
      </c>
      <c r="P1693" s="191">
        <f>I1693+J1693</f>
        <v>0</v>
      </c>
      <c r="Q1693" s="191">
        <f>ROUND(I1693*H1693,2)</f>
        <v>0</v>
      </c>
      <c r="R1693" s="191">
        <f>ROUND(J1693*H1693,2)</f>
        <v>0</v>
      </c>
      <c r="S1693" s="70"/>
      <c r="T1693" s="192">
        <f>S1693*H1693</f>
        <v>0</v>
      </c>
      <c r="U1693" s="192">
        <v>0</v>
      </c>
      <c r="V1693" s="192">
        <f>U1693*H1693</f>
        <v>0</v>
      </c>
      <c r="W1693" s="192">
        <v>0</v>
      </c>
      <c r="X1693" s="192">
        <f>W1693*H1693</f>
        <v>0</v>
      </c>
      <c r="Y1693" s="193" t="s">
        <v>1</v>
      </c>
      <c r="Z1693" s="33"/>
      <c r="AA1693" s="33"/>
      <c r="AB1693" s="33"/>
      <c r="AC1693" s="33"/>
      <c r="AD1693" s="33"/>
      <c r="AE1693" s="33"/>
      <c r="AR1693" s="194" t="s">
        <v>152</v>
      </c>
      <c r="AT1693" s="194" t="s">
        <v>140</v>
      </c>
      <c r="AU1693" s="194" t="s">
        <v>79</v>
      </c>
      <c r="AY1693" s="14" t="s">
        <v>146</v>
      </c>
      <c r="BE1693" s="114">
        <f>IF(O1693="základní",K1693,0)</f>
        <v>0</v>
      </c>
      <c r="BF1693" s="114">
        <f>IF(O1693="snížená",K1693,0)</f>
        <v>0</v>
      </c>
      <c r="BG1693" s="114">
        <f>IF(O1693="zákl. přenesená",K1693,0)</f>
        <v>0</v>
      </c>
      <c r="BH1693" s="114">
        <f>IF(O1693="sníž. přenesená",K1693,0)</f>
        <v>0</v>
      </c>
      <c r="BI1693" s="114">
        <f>IF(O1693="nulová",K1693,0)</f>
        <v>0</v>
      </c>
      <c r="BJ1693" s="14" t="s">
        <v>87</v>
      </c>
      <c r="BK1693" s="114">
        <f>ROUND(P1693*H1693,2)</f>
        <v>0</v>
      </c>
      <c r="BL1693" s="14" t="s">
        <v>152</v>
      </c>
      <c r="BM1693" s="194" t="s">
        <v>3268</v>
      </c>
    </row>
    <row r="1694" spans="1:65" s="2" customFormat="1" ht="11.25">
      <c r="A1694" s="33"/>
      <c r="B1694" s="34"/>
      <c r="C1694" s="35"/>
      <c r="D1694" s="195" t="s">
        <v>149</v>
      </c>
      <c r="E1694" s="35"/>
      <c r="F1694" s="196" t="s">
        <v>3267</v>
      </c>
      <c r="G1694" s="35"/>
      <c r="H1694" s="35"/>
      <c r="I1694" s="166"/>
      <c r="J1694" s="166"/>
      <c r="K1694" s="35"/>
      <c r="L1694" s="35"/>
      <c r="M1694" s="36"/>
      <c r="N1694" s="197"/>
      <c r="O1694" s="198"/>
      <c r="P1694" s="70"/>
      <c r="Q1694" s="70"/>
      <c r="R1694" s="70"/>
      <c r="S1694" s="70"/>
      <c r="T1694" s="70"/>
      <c r="U1694" s="70"/>
      <c r="V1694" s="70"/>
      <c r="W1694" s="70"/>
      <c r="X1694" s="70"/>
      <c r="Y1694" s="71"/>
      <c r="Z1694" s="33"/>
      <c r="AA1694" s="33"/>
      <c r="AB1694" s="33"/>
      <c r="AC1694" s="33"/>
      <c r="AD1694" s="33"/>
      <c r="AE1694" s="33"/>
      <c r="AT1694" s="14" t="s">
        <v>149</v>
      </c>
      <c r="AU1694" s="14" t="s">
        <v>79</v>
      </c>
    </row>
    <row r="1695" spans="1:65" s="2" customFormat="1" ht="24.2" customHeight="1">
      <c r="A1695" s="33"/>
      <c r="B1695" s="34"/>
      <c r="C1695" s="180" t="s">
        <v>3269</v>
      </c>
      <c r="D1695" s="180" t="s">
        <v>140</v>
      </c>
      <c r="E1695" s="181" t="s">
        <v>3270</v>
      </c>
      <c r="F1695" s="182" t="s">
        <v>3271</v>
      </c>
      <c r="G1695" s="183" t="s">
        <v>143</v>
      </c>
      <c r="H1695" s="184">
        <v>1</v>
      </c>
      <c r="I1695" s="185"/>
      <c r="J1695" s="186"/>
      <c r="K1695" s="187">
        <f>ROUND(P1695*H1695,2)</f>
        <v>0</v>
      </c>
      <c r="L1695" s="182" t="s">
        <v>144</v>
      </c>
      <c r="M1695" s="188"/>
      <c r="N1695" s="189" t="s">
        <v>1</v>
      </c>
      <c r="O1695" s="190" t="s">
        <v>42</v>
      </c>
      <c r="P1695" s="191">
        <f>I1695+J1695</f>
        <v>0</v>
      </c>
      <c r="Q1695" s="191">
        <f>ROUND(I1695*H1695,2)</f>
        <v>0</v>
      </c>
      <c r="R1695" s="191">
        <f>ROUND(J1695*H1695,2)</f>
        <v>0</v>
      </c>
      <c r="S1695" s="70"/>
      <c r="T1695" s="192">
        <f>S1695*H1695</f>
        <v>0</v>
      </c>
      <c r="U1695" s="192">
        <v>0</v>
      </c>
      <c r="V1695" s="192">
        <f>U1695*H1695</f>
        <v>0</v>
      </c>
      <c r="W1695" s="192">
        <v>0</v>
      </c>
      <c r="X1695" s="192">
        <f>W1695*H1695</f>
        <v>0</v>
      </c>
      <c r="Y1695" s="193" t="s">
        <v>1</v>
      </c>
      <c r="Z1695" s="33"/>
      <c r="AA1695" s="33"/>
      <c r="AB1695" s="33"/>
      <c r="AC1695" s="33"/>
      <c r="AD1695" s="33"/>
      <c r="AE1695" s="33"/>
      <c r="AR1695" s="194" t="s">
        <v>152</v>
      </c>
      <c r="AT1695" s="194" t="s">
        <v>140</v>
      </c>
      <c r="AU1695" s="194" t="s">
        <v>79</v>
      </c>
      <c r="AY1695" s="14" t="s">
        <v>146</v>
      </c>
      <c r="BE1695" s="114">
        <f>IF(O1695="základní",K1695,0)</f>
        <v>0</v>
      </c>
      <c r="BF1695" s="114">
        <f>IF(O1695="snížená",K1695,0)</f>
        <v>0</v>
      </c>
      <c r="BG1695" s="114">
        <f>IF(O1695="zákl. přenesená",K1695,0)</f>
        <v>0</v>
      </c>
      <c r="BH1695" s="114">
        <f>IF(O1695="sníž. přenesená",K1695,0)</f>
        <v>0</v>
      </c>
      <c r="BI1695" s="114">
        <f>IF(O1695="nulová",K1695,0)</f>
        <v>0</v>
      </c>
      <c r="BJ1695" s="14" t="s">
        <v>87</v>
      </c>
      <c r="BK1695" s="114">
        <f>ROUND(P1695*H1695,2)</f>
        <v>0</v>
      </c>
      <c r="BL1695" s="14" t="s">
        <v>152</v>
      </c>
      <c r="BM1695" s="194" t="s">
        <v>3272</v>
      </c>
    </row>
    <row r="1696" spans="1:65" s="2" customFormat="1" ht="11.25">
      <c r="A1696" s="33"/>
      <c r="B1696" s="34"/>
      <c r="C1696" s="35"/>
      <c r="D1696" s="195" t="s">
        <v>149</v>
      </c>
      <c r="E1696" s="35"/>
      <c r="F1696" s="196" t="s">
        <v>3271</v>
      </c>
      <c r="G1696" s="35"/>
      <c r="H1696" s="35"/>
      <c r="I1696" s="166"/>
      <c r="J1696" s="166"/>
      <c r="K1696" s="35"/>
      <c r="L1696" s="35"/>
      <c r="M1696" s="36"/>
      <c r="N1696" s="197"/>
      <c r="O1696" s="198"/>
      <c r="P1696" s="70"/>
      <c r="Q1696" s="70"/>
      <c r="R1696" s="70"/>
      <c r="S1696" s="70"/>
      <c r="T1696" s="70"/>
      <c r="U1696" s="70"/>
      <c r="V1696" s="70"/>
      <c r="W1696" s="70"/>
      <c r="X1696" s="70"/>
      <c r="Y1696" s="71"/>
      <c r="Z1696" s="33"/>
      <c r="AA1696" s="33"/>
      <c r="AB1696" s="33"/>
      <c r="AC1696" s="33"/>
      <c r="AD1696" s="33"/>
      <c r="AE1696" s="33"/>
      <c r="AT1696" s="14" t="s">
        <v>149</v>
      </c>
      <c r="AU1696" s="14" t="s">
        <v>79</v>
      </c>
    </row>
    <row r="1697" spans="1:65" s="2" customFormat="1" ht="24.2" customHeight="1">
      <c r="A1697" s="33"/>
      <c r="B1697" s="34"/>
      <c r="C1697" s="180" t="s">
        <v>3273</v>
      </c>
      <c r="D1697" s="180" t="s">
        <v>140</v>
      </c>
      <c r="E1697" s="181" t="s">
        <v>3274</v>
      </c>
      <c r="F1697" s="182" t="s">
        <v>3275</v>
      </c>
      <c r="G1697" s="183" t="s">
        <v>143</v>
      </c>
      <c r="H1697" s="184">
        <v>1</v>
      </c>
      <c r="I1697" s="185"/>
      <c r="J1697" s="186"/>
      <c r="K1697" s="187">
        <f>ROUND(P1697*H1697,2)</f>
        <v>0</v>
      </c>
      <c r="L1697" s="182" t="s">
        <v>144</v>
      </c>
      <c r="M1697" s="188"/>
      <c r="N1697" s="189" t="s">
        <v>1</v>
      </c>
      <c r="O1697" s="190" t="s">
        <v>42</v>
      </c>
      <c r="P1697" s="191">
        <f>I1697+J1697</f>
        <v>0</v>
      </c>
      <c r="Q1697" s="191">
        <f>ROUND(I1697*H1697,2)</f>
        <v>0</v>
      </c>
      <c r="R1697" s="191">
        <f>ROUND(J1697*H1697,2)</f>
        <v>0</v>
      </c>
      <c r="S1697" s="70"/>
      <c r="T1697" s="192">
        <f>S1697*H1697</f>
        <v>0</v>
      </c>
      <c r="U1697" s="192">
        <v>0</v>
      </c>
      <c r="V1697" s="192">
        <f>U1697*H1697</f>
        <v>0</v>
      </c>
      <c r="W1697" s="192">
        <v>0</v>
      </c>
      <c r="X1697" s="192">
        <f>W1697*H1697</f>
        <v>0</v>
      </c>
      <c r="Y1697" s="193" t="s">
        <v>1</v>
      </c>
      <c r="Z1697" s="33"/>
      <c r="AA1697" s="33"/>
      <c r="AB1697" s="33"/>
      <c r="AC1697" s="33"/>
      <c r="AD1697" s="33"/>
      <c r="AE1697" s="33"/>
      <c r="AR1697" s="194" t="s">
        <v>152</v>
      </c>
      <c r="AT1697" s="194" t="s">
        <v>140</v>
      </c>
      <c r="AU1697" s="194" t="s">
        <v>79</v>
      </c>
      <c r="AY1697" s="14" t="s">
        <v>146</v>
      </c>
      <c r="BE1697" s="114">
        <f>IF(O1697="základní",K1697,0)</f>
        <v>0</v>
      </c>
      <c r="BF1697" s="114">
        <f>IF(O1697="snížená",K1697,0)</f>
        <v>0</v>
      </c>
      <c r="BG1697" s="114">
        <f>IF(O1697="zákl. přenesená",K1697,0)</f>
        <v>0</v>
      </c>
      <c r="BH1697" s="114">
        <f>IF(O1697="sníž. přenesená",K1697,0)</f>
        <v>0</v>
      </c>
      <c r="BI1697" s="114">
        <f>IF(O1697="nulová",K1697,0)</f>
        <v>0</v>
      </c>
      <c r="BJ1697" s="14" t="s">
        <v>87</v>
      </c>
      <c r="BK1697" s="114">
        <f>ROUND(P1697*H1697,2)</f>
        <v>0</v>
      </c>
      <c r="BL1697" s="14" t="s">
        <v>152</v>
      </c>
      <c r="BM1697" s="194" t="s">
        <v>3276</v>
      </c>
    </row>
    <row r="1698" spans="1:65" s="2" customFormat="1" ht="11.25">
      <c r="A1698" s="33"/>
      <c r="B1698" s="34"/>
      <c r="C1698" s="35"/>
      <c r="D1698" s="195" t="s">
        <v>149</v>
      </c>
      <c r="E1698" s="35"/>
      <c r="F1698" s="196" t="s">
        <v>3275</v>
      </c>
      <c r="G1698" s="35"/>
      <c r="H1698" s="35"/>
      <c r="I1698" s="166"/>
      <c r="J1698" s="166"/>
      <c r="K1698" s="35"/>
      <c r="L1698" s="35"/>
      <c r="M1698" s="36"/>
      <c r="N1698" s="197"/>
      <c r="O1698" s="198"/>
      <c r="P1698" s="70"/>
      <c r="Q1698" s="70"/>
      <c r="R1698" s="70"/>
      <c r="S1698" s="70"/>
      <c r="T1698" s="70"/>
      <c r="U1698" s="70"/>
      <c r="V1698" s="70"/>
      <c r="W1698" s="70"/>
      <c r="X1698" s="70"/>
      <c r="Y1698" s="71"/>
      <c r="Z1698" s="33"/>
      <c r="AA1698" s="33"/>
      <c r="AB1698" s="33"/>
      <c r="AC1698" s="33"/>
      <c r="AD1698" s="33"/>
      <c r="AE1698" s="33"/>
      <c r="AT1698" s="14" t="s">
        <v>149</v>
      </c>
      <c r="AU1698" s="14" t="s">
        <v>79</v>
      </c>
    </row>
    <row r="1699" spans="1:65" s="2" customFormat="1" ht="24.2" customHeight="1">
      <c r="A1699" s="33"/>
      <c r="B1699" s="34"/>
      <c r="C1699" s="180" t="s">
        <v>3277</v>
      </c>
      <c r="D1699" s="180" t="s">
        <v>140</v>
      </c>
      <c r="E1699" s="181" t="s">
        <v>3278</v>
      </c>
      <c r="F1699" s="182" t="s">
        <v>3279</v>
      </c>
      <c r="G1699" s="183" t="s">
        <v>143</v>
      </c>
      <c r="H1699" s="184">
        <v>1</v>
      </c>
      <c r="I1699" s="185"/>
      <c r="J1699" s="186"/>
      <c r="K1699" s="187">
        <f>ROUND(P1699*H1699,2)</f>
        <v>0</v>
      </c>
      <c r="L1699" s="182" t="s">
        <v>144</v>
      </c>
      <c r="M1699" s="188"/>
      <c r="N1699" s="189" t="s">
        <v>1</v>
      </c>
      <c r="O1699" s="190" t="s">
        <v>42</v>
      </c>
      <c r="P1699" s="191">
        <f>I1699+J1699</f>
        <v>0</v>
      </c>
      <c r="Q1699" s="191">
        <f>ROUND(I1699*H1699,2)</f>
        <v>0</v>
      </c>
      <c r="R1699" s="191">
        <f>ROUND(J1699*H1699,2)</f>
        <v>0</v>
      </c>
      <c r="S1699" s="70"/>
      <c r="T1699" s="192">
        <f>S1699*H1699</f>
        <v>0</v>
      </c>
      <c r="U1699" s="192">
        <v>0</v>
      </c>
      <c r="V1699" s="192">
        <f>U1699*H1699</f>
        <v>0</v>
      </c>
      <c r="W1699" s="192">
        <v>0</v>
      </c>
      <c r="X1699" s="192">
        <f>W1699*H1699</f>
        <v>0</v>
      </c>
      <c r="Y1699" s="193" t="s">
        <v>1</v>
      </c>
      <c r="Z1699" s="33"/>
      <c r="AA1699" s="33"/>
      <c r="AB1699" s="33"/>
      <c r="AC1699" s="33"/>
      <c r="AD1699" s="33"/>
      <c r="AE1699" s="33"/>
      <c r="AR1699" s="194" t="s">
        <v>152</v>
      </c>
      <c r="AT1699" s="194" t="s">
        <v>140</v>
      </c>
      <c r="AU1699" s="194" t="s">
        <v>79</v>
      </c>
      <c r="AY1699" s="14" t="s">
        <v>146</v>
      </c>
      <c r="BE1699" s="114">
        <f>IF(O1699="základní",K1699,0)</f>
        <v>0</v>
      </c>
      <c r="BF1699" s="114">
        <f>IF(O1699="snížená",K1699,0)</f>
        <v>0</v>
      </c>
      <c r="BG1699" s="114">
        <f>IF(O1699="zákl. přenesená",K1699,0)</f>
        <v>0</v>
      </c>
      <c r="BH1699" s="114">
        <f>IF(O1699="sníž. přenesená",K1699,0)</f>
        <v>0</v>
      </c>
      <c r="BI1699" s="114">
        <f>IF(O1699="nulová",K1699,0)</f>
        <v>0</v>
      </c>
      <c r="BJ1699" s="14" t="s">
        <v>87</v>
      </c>
      <c r="BK1699" s="114">
        <f>ROUND(P1699*H1699,2)</f>
        <v>0</v>
      </c>
      <c r="BL1699" s="14" t="s">
        <v>152</v>
      </c>
      <c r="BM1699" s="194" t="s">
        <v>3280</v>
      </c>
    </row>
    <row r="1700" spans="1:65" s="2" customFormat="1" ht="11.25">
      <c r="A1700" s="33"/>
      <c r="B1700" s="34"/>
      <c r="C1700" s="35"/>
      <c r="D1700" s="195" t="s">
        <v>149</v>
      </c>
      <c r="E1700" s="35"/>
      <c r="F1700" s="196" t="s">
        <v>3279</v>
      </c>
      <c r="G1700" s="35"/>
      <c r="H1700" s="35"/>
      <c r="I1700" s="166"/>
      <c r="J1700" s="166"/>
      <c r="K1700" s="35"/>
      <c r="L1700" s="35"/>
      <c r="M1700" s="36"/>
      <c r="N1700" s="197"/>
      <c r="O1700" s="198"/>
      <c r="P1700" s="70"/>
      <c r="Q1700" s="70"/>
      <c r="R1700" s="70"/>
      <c r="S1700" s="70"/>
      <c r="T1700" s="70"/>
      <c r="U1700" s="70"/>
      <c r="V1700" s="70"/>
      <c r="W1700" s="70"/>
      <c r="X1700" s="70"/>
      <c r="Y1700" s="71"/>
      <c r="Z1700" s="33"/>
      <c r="AA1700" s="33"/>
      <c r="AB1700" s="33"/>
      <c r="AC1700" s="33"/>
      <c r="AD1700" s="33"/>
      <c r="AE1700" s="33"/>
      <c r="AT1700" s="14" t="s">
        <v>149</v>
      </c>
      <c r="AU1700" s="14" t="s">
        <v>79</v>
      </c>
    </row>
    <row r="1701" spans="1:65" s="2" customFormat="1" ht="24.2" customHeight="1">
      <c r="A1701" s="33"/>
      <c r="B1701" s="34"/>
      <c r="C1701" s="180" t="s">
        <v>3281</v>
      </c>
      <c r="D1701" s="180" t="s">
        <v>140</v>
      </c>
      <c r="E1701" s="181" t="s">
        <v>3282</v>
      </c>
      <c r="F1701" s="182" t="s">
        <v>3283</v>
      </c>
      <c r="G1701" s="183" t="s">
        <v>143</v>
      </c>
      <c r="H1701" s="184">
        <v>1</v>
      </c>
      <c r="I1701" s="185"/>
      <c r="J1701" s="186"/>
      <c r="K1701" s="187">
        <f>ROUND(P1701*H1701,2)</f>
        <v>0</v>
      </c>
      <c r="L1701" s="182" t="s">
        <v>144</v>
      </c>
      <c r="M1701" s="188"/>
      <c r="N1701" s="189" t="s">
        <v>1</v>
      </c>
      <c r="O1701" s="190" t="s">
        <v>42</v>
      </c>
      <c r="P1701" s="191">
        <f>I1701+J1701</f>
        <v>0</v>
      </c>
      <c r="Q1701" s="191">
        <f>ROUND(I1701*H1701,2)</f>
        <v>0</v>
      </c>
      <c r="R1701" s="191">
        <f>ROUND(J1701*H1701,2)</f>
        <v>0</v>
      </c>
      <c r="S1701" s="70"/>
      <c r="T1701" s="192">
        <f>S1701*H1701</f>
        <v>0</v>
      </c>
      <c r="U1701" s="192">
        <v>0</v>
      </c>
      <c r="V1701" s="192">
        <f>U1701*H1701</f>
        <v>0</v>
      </c>
      <c r="W1701" s="192">
        <v>0</v>
      </c>
      <c r="X1701" s="192">
        <f>W1701*H1701</f>
        <v>0</v>
      </c>
      <c r="Y1701" s="193" t="s">
        <v>1</v>
      </c>
      <c r="Z1701" s="33"/>
      <c r="AA1701" s="33"/>
      <c r="AB1701" s="33"/>
      <c r="AC1701" s="33"/>
      <c r="AD1701" s="33"/>
      <c r="AE1701" s="33"/>
      <c r="AR1701" s="194" t="s">
        <v>152</v>
      </c>
      <c r="AT1701" s="194" t="s">
        <v>140</v>
      </c>
      <c r="AU1701" s="194" t="s">
        <v>79</v>
      </c>
      <c r="AY1701" s="14" t="s">
        <v>146</v>
      </c>
      <c r="BE1701" s="114">
        <f>IF(O1701="základní",K1701,0)</f>
        <v>0</v>
      </c>
      <c r="BF1701" s="114">
        <f>IF(O1701="snížená",K1701,0)</f>
        <v>0</v>
      </c>
      <c r="BG1701" s="114">
        <f>IF(O1701="zákl. přenesená",K1701,0)</f>
        <v>0</v>
      </c>
      <c r="BH1701" s="114">
        <f>IF(O1701="sníž. přenesená",K1701,0)</f>
        <v>0</v>
      </c>
      <c r="BI1701" s="114">
        <f>IF(O1701="nulová",K1701,0)</f>
        <v>0</v>
      </c>
      <c r="BJ1701" s="14" t="s">
        <v>87</v>
      </c>
      <c r="BK1701" s="114">
        <f>ROUND(P1701*H1701,2)</f>
        <v>0</v>
      </c>
      <c r="BL1701" s="14" t="s">
        <v>152</v>
      </c>
      <c r="BM1701" s="194" t="s">
        <v>3284</v>
      </c>
    </row>
    <row r="1702" spans="1:65" s="2" customFormat="1" ht="11.25">
      <c r="A1702" s="33"/>
      <c r="B1702" s="34"/>
      <c r="C1702" s="35"/>
      <c r="D1702" s="195" t="s">
        <v>149</v>
      </c>
      <c r="E1702" s="35"/>
      <c r="F1702" s="196" t="s">
        <v>3283</v>
      </c>
      <c r="G1702" s="35"/>
      <c r="H1702" s="35"/>
      <c r="I1702" s="166"/>
      <c r="J1702" s="166"/>
      <c r="K1702" s="35"/>
      <c r="L1702" s="35"/>
      <c r="M1702" s="36"/>
      <c r="N1702" s="197"/>
      <c r="O1702" s="198"/>
      <c r="P1702" s="70"/>
      <c r="Q1702" s="70"/>
      <c r="R1702" s="70"/>
      <c r="S1702" s="70"/>
      <c r="T1702" s="70"/>
      <c r="U1702" s="70"/>
      <c r="V1702" s="70"/>
      <c r="W1702" s="70"/>
      <c r="X1702" s="70"/>
      <c r="Y1702" s="71"/>
      <c r="Z1702" s="33"/>
      <c r="AA1702" s="33"/>
      <c r="AB1702" s="33"/>
      <c r="AC1702" s="33"/>
      <c r="AD1702" s="33"/>
      <c r="AE1702" s="33"/>
      <c r="AT1702" s="14" t="s">
        <v>149</v>
      </c>
      <c r="AU1702" s="14" t="s">
        <v>79</v>
      </c>
    </row>
    <row r="1703" spans="1:65" s="2" customFormat="1" ht="24.2" customHeight="1">
      <c r="A1703" s="33"/>
      <c r="B1703" s="34"/>
      <c r="C1703" s="180" t="s">
        <v>3285</v>
      </c>
      <c r="D1703" s="180" t="s">
        <v>140</v>
      </c>
      <c r="E1703" s="181" t="s">
        <v>3286</v>
      </c>
      <c r="F1703" s="182" t="s">
        <v>3287</v>
      </c>
      <c r="G1703" s="183" t="s">
        <v>143</v>
      </c>
      <c r="H1703" s="184">
        <v>1</v>
      </c>
      <c r="I1703" s="185"/>
      <c r="J1703" s="186"/>
      <c r="K1703" s="187">
        <f>ROUND(P1703*H1703,2)</f>
        <v>0</v>
      </c>
      <c r="L1703" s="182" t="s">
        <v>144</v>
      </c>
      <c r="M1703" s="188"/>
      <c r="N1703" s="189" t="s">
        <v>1</v>
      </c>
      <c r="O1703" s="190" t="s">
        <v>42</v>
      </c>
      <c r="P1703" s="191">
        <f>I1703+J1703</f>
        <v>0</v>
      </c>
      <c r="Q1703" s="191">
        <f>ROUND(I1703*H1703,2)</f>
        <v>0</v>
      </c>
      <c r="R1703" s="191">
        <f>ROUND(J1703*H1703,2)</f>
        <v>0</v>
      </c>
      <c r="S1703" s="70"/>
      <c r="T1703" s="192">
        <f>S1703*H1703</f>
        <v>0</v>
      </c>
      <c r="U1703" s="192">
        <v>0</v>
      </c>
      <c r="V1703" s="192">
        <f>U1703*H1703</f>
        <v>0</v>
      </c>
      <c r="W1703" s="192">
        <v>0</v>
      </c>
      <c r="X1703" s="192">
        <f>W1703*H1703</f>
        <v>0</v>
      </c>
      <c r="Y1703" s="193" t="s">
        <v>1</v>
      </c>
      <c r="Z1703" s="33"/>
      <c r="AA1703" s="33"/>
      <c r="AB1703" s="33"/>
      <c r="AC1703" s="33"/>
      <c r="AD1703" s="33"/>
      <c r="AE1703" s="33"/>
      <c r="AR1703" s="194" t="s">
        <v>152</v>
      </c>
      <c r="AT1703" s="194" t="s">
        <v>140</v>
      </c>
      <c r="AU1703" s="194" t="s">
        <v>79</v>
      </c>
      <c r="AY1703" s="14" t="s">
        <v>146</v>
      </c>
      <c r="BE1703" s="114">
        <f>IF(O1703="základní",K1703,0)</f>
        <v>0</v>
      </c>
      <c r="BF1703" s="114">
        <f>IF(O1703="snížená",K1703,0)</f>
        <v>0</v>
      </c>
      <c r="BG1703" s="114">
        <f>IF(O1703="zákl. přenesená",K1703,0)</f>
        <v>0</v>
      </c>
      <c r="BH1703" s="114">
        <f>IF(O1703="sníž. přenesená",K1703,0)</f>
        <v>0</v>
      </c>
      <c r="BI1703" s="114">
        <f>IF(O1703="nulová",K1703,0)</f>
        <v>0</v>
      </c>
      <c r="BJ1703" s="14" t="s">
        <v>87</v>
      </c>
      <c r="BK1703" s="114">
        <f>ROUND(P1703*H1703,2)</f>
        <v>0</v>
      </c>
      <c r="BL1703" s="14" t="s">
        <v>152</v>
      </c>
      <c r="BM1703" s="194" t="s">
        <v>3288</v>
      </c>
    </row>
    <row r="1704" spans="1:65" s="2" customFormat="1" ht="11.25">
      <c r="A1704" s="33"/>
      <c r="B1704" s="34"/>
      <c r="C1704" s="35"/>
      <c r="D1704" s="195" t="s">
        <v>149</v>
      </c>
      <c r="E1704" s="35"/>
      <c r="F1704" s="196" t="s">
        <v>3287</v>
      </c>
      <c r="G1704" s="35"/>
      <c r="H1704" s="35"/>
      <c r="I1704" s="166"/>
      <c r="J1704" s="166"/>
      <c r="K1704" s="35"/>
      <c r="L1704" s="35"/>
      <c r="M1704" s="36"/>
      <c r="N1704" s="197"/>
      <c r="O1704" s="198"/>
      <c r="P1704" s="70"/>
      <c r="Q1704" s="70"/>
      <c r="R1704" s="70"/>
      <c r="S1704" s="70"/>
      <c r="T1704" s="70"/>
      <c r="U1704" s="70"/>
      <c r="V1704" s="70"/>
      <c r="W1704" s="70"/>
      <c r="X1704" s="70"/>
      <c r="Y1704" s="71"/>
      <c r="Z1704" s="33"/>
      <c r="AA1704" s="33"/>
      <c r="AB1704" s="33"/>
      <c r="AC1704" s="33"/>
      <c r="AD1704" s="33"/>
      <c r="AE1704" s="33"/>
      <c r="AT1704" s="14" t="s">
        <v>149</v>
      </c>
      <c r="AU1704" s="14" t="s">
        <v>79</v>
      </c>
    </row>
    <row r="1705" spans="1:65" s="2" customFormat="1" ht="24.2" customHeight="1">
      <c r="A1705" s="33"/>
      <c r="B1705" s="34"/>
      <c r="C1705" s="180" t="s">
        <v>3289</v>
      </c>
      <c r="D1705" s="180" t="s">
        <v>140</v>
      </c>
      <c r="E1705" s="181" t="s">
        <v>3290</v>
      </c>
      <c r="F1705" s="182" t="s">
        <v>3291</v>
      </c>
      <c r="G1705" s="183" t="s">
        <v>143</v>
      </c>
      <c r="H1705" s="184">
        <v>1</v>
      </c>
      <c r="I1705" s="185"/>
      <c r="J1705" s="186"/>
      <c r="K1705" s="187">
        <f>ROUND(P1705*H1705,2)</f>
        <v>0</v>
      </c>
      <c r="L1705" s="182" t="s">
        <v>144</v>
      </c>
      <c r="M1705" s="188"/>
      <c r="N1705" s="189" t="s">
        <v>1</v>
      </c>
      <c r="O1705" s="190" t="s">
        <v>42</v>
      </c>
      <c r="P1705" s="191">
        <f>I1705+J1705</f>
        <v>0</v>
      </c>
      <c r="Q1705" s="191">
        <f>ROUND(I1705*H1705,2)</f>
        <v>0</v>
      </c>
      <c r="R1705" s="191">
        <f>ROUND(J1705*H1705,2)</f>
        <v>0</v>
      </c>
      <c r="S1705" s="70"/>
      <c r="T1705" s="192">
        <f>S1705*H1705</f>
        <v>0</v>
      </c>
      <c r="U1705" s="192">
        <v>0</v>
      </c>
      <c r="V1705" s="192">
        <f>U1705*H1705</f>
        <v>0</v>
      </c>
      <c r="W1705" s="192">
        <v>0</v>
      </c>
      <c r="X1705" s="192">
        <f>W1705*H1705</f>
        <v>0</v>
      </c>
      <c r="Y1705" s="193" t="s">
        <v>1</v>
      </c>
      <c r="Z1705" s="33"/>
      <c r="AA1705" s="33"/>
      <c r="AB1705" s="33"/>
      <c r="AC1705" s="33"/>
      <c r="AD1705" s="33"/>
      <c r="AE1705" s="33"/>
      <c r="AR1705" s="194" t="s">
        <v>152</v>
      </c>
      <c r="AT1705" s="194" t="s">
        <v>140</v>
      </c>
      <c r="AU1705" s="194" t="s">
        <v>79</v>
      </c>
      <c r="AY1705" s="14" t="s">
        <v>146</v>
      </c>
      <c r="BE1705" s="114">
        <f>IF(O1705="základní",K1705,0)</f>
        <v>0</v>
      </c>
      <c r="BF1705" s="114">
        <f>IF(O1705="snížená",K1705,0)</f>
        <v>0</v>
      </c>
      <c r="BG1705" s="114">
        <f>IF(O1705="zákl. přenesená",K1705,0)</f>
        <v>0</v>
      </c>
      <c r="BH1705" s="114">
        <f>IF(O1705="sníž. přenesená",K1705,0)</f>
        <v>0</v>
      </c>
      <c r="BI1705" s="114">
        <f>IF(O1705="nulová",K1705,0)</f>
        <v>0</v>
      </c>
      <c r="BJ1705" s="14" t="s">
        <v>87</v>
      </c>
      <c r="BK1705" s="114">
        <f>ROUND(P1705*H1705,2)</f>
        <v>0</v>
      </c>
      <c r="BL1705" s="14" t="s">
        <v>152</v>
      </c>
      <c r="BM1705" s="194" t="s">
        <v>3292</v>
      </c>
    </row>
    <row r="1706" spans="1:65" s="2" customFormat="1" ht="11.25">
      <c r="A1706" s="33"/>
      <c r="B1706" s="34"/>
      <c r="C1706" s="35"/>
      <c r="D1706" s="195" t="s">
        <v>149</v>
      </c>
      <c r="E1706" s="35"/>
      <c r="F1706" s="196" t="s">
        <v>3291</v>
      </c>
      <c r="G1706" s="35"/>
      <c r="H1706" s="35"/>
      <c r="I1706" s="166"/>
      <c r="J1706" s="166"/>
      <c r="K1706" s="35"/>
      <c r="L1706" s="35"/>
      <c r="M1706" s="36"/>
      <c r="N1706" s="197"/>
      <c r="O1706" s="198"/>
      <c r="P1706" s="70"/>
      <c r="Q1706" s="70"/>
      <c r="R1706" s="70"/>
      <c r="S1706" s="70"/>
      <c r="T1706" s="70"/>
      <c r="U1706" s="70"/>
      <c r="V1706" s="70"/>
      <c r="W1706" s="70"/>
      <c r="X1706" s="70"/>
      <c r="Y1706" s="71"/>
      <c r="Z1706" s="33"/>
      <c r="AA1706" s="33"/>
      <c r="AB1706" s="33"/>
      <c r="AC1706" s="33"/>
      <c r="AD1706" s="33"/>
      <c r="AE1706" s="33"/>
      <c r="AT1706" s="14" t="s">
        <v>149</v>
      </c>
      <c r="AU1706" s="14" t="s">
        <v>79</v>
      </c>
    </row>
    <row r="1707" spans="1:65" s="2" customFormat="1" ht="24.2" customHeight="1">
      <c r="A1707" s="33"/>
      <c r="B1707" s="34"/>
      <c r="C1707" s="180" t="s">
        <v>3293</v>
      </c>
      <c r="D1707" s="180" t="s">
        <v>140</v>
      </c>
      <c r="E1707" s="181" t="s">
        <v>3294</v>
      </c>
      <c r="F1707" s="182" t="s">
        <v>3295</v>
      </c>
      <c r="G1707" s="183" t="s">
        <v>143</v>
      </c>
      <c r="H1707" s="184">
        <v>1</v>
      </c>
      <c r="I1707" s="185"/>
      <c r="J1707" s="186"/>
      <c r="K1707" s="187">
        <f>ROUND(P1707*H1707,2)</f>
        <v>0</v>
      </c>
      <c r="L1707" s="182" t="s">
        <v>144</v>
      </c>
      <c r="M1707" s="188"/>
      <c r="N1707" s="189" t="s">
        <v>1</v>
      </c>
      <c r="O1707" s="190" t="s">
        <v>42</v>
      </c>
      <c r="P1707" s="191">
        <f>I1707+J1707</f>
        <v>0</v>
      </c>
      <c r="Q1707" s="191">
        <f>ROUND(I1707*H1707,2)</f>
        <v>0</v>
      </c>
      <c r="R1707" s="191">
        <f>ROUND(J1707*H1707,2)</f>
        <v>0</v>
      </c>
      <c r="S1707" s="70"/>
      <c r="T1707" s="192">
        <f>S1707*H1707</f>
        <v>0</v>
      </c>
      <c r="U1707" s="192">
        <v>0</v>
      </c>
      <c r="V1707" s="192">
        <f>U1707*H1707</f>
        <v>0</v>
      </c>
      <c r="W1707" s="192">
        <v>0</v>
      </c>
      <c r="X1707" s="192">
        <f>W1707*H1707</f>
        <v>0</v>
      </c>
      <c r="Y1707" s="193" t="s">
        <v>1</v>
      </c>
      <c r="Z1707" s="33"/>
      <c r="AA1707" s="33"/>
      <c r="AB1707" s="33"/>
      <c r="AC1707" s="33"/>
      <c r="AD1707" s="33"/>
      <c r="AE1707" s="33"/>
      <c r="AR1707" s="194" t="s">
        <v>152</v>
      </c>
      <c r="AT1707" s="194" t="s">
        <v>140</v>
      </c>
      <c r="AU1707" s="194" t="s">
        <v>79</v>
      </c>
      <c r="AY1707" s="14" t="s">
        <v>146</v>
      </c>
      <c r="BE1707" s="114">
        <f>IF(O1707="základní",K1707,0)</f>
        <v>0</v>
      </c>
      <c r="BF1707" s="114">
        <f>IF(O1707="snížená",K1707,0)</f>
        <v>0</v>
      </c>
      <c r="BG1707" s="114">
        <f>IF(O1707="zákl. přenesená",K1707,0)</f>
        <v>0</v>
      </c>
      <c r="BH1707" s="114">
        <f>IF(O1707="sníž. přenesená",K1707,0)</f>
        <v>0</v>
      </c>
      <c r="BI1707" s="114">
        <f>IF(O1707="nulová",K1707,0)</f>
        <v>0</v>
      </c>
      <c r="BJ1707" s="14" t="s">
        <v>87</v>
      </c>
      <c r="BK1707" s="114">
        <f>ROUND(P1707*H1707,2)</f>
        <v>0</v>
      </c>
      <c r="BL1707" s="14" t="s">
        <v>152</v>
      </c>
      <c r="BM1707" s="194" t="s">
        <v>3296</v>
      </c>
    </row>
    <row r="1708" spans="1:65" s="2" customFormat="1" ht="11.25">
      <c r="A1708" s="33"/>
      <c r="B1708" s="34"/>
      <c r="C1708" s="35"/>
      <c r="D1708" s="195" t="s">
        <v>149</v>
      </c>
      <c r="E1708" s="35"/>
      <c r="F1708" s="196" t="s">
        <v>3295</v>
      </c>
      <c r="G1708" s="35"/>
      <c r="H1708" s="35"/>
      <c r="I1708" s="166"/>
      <c r="J1708" s="166"/>
      <c r="K1708" s="35"/>
      <c r="L1708" s="35"/>
      <c r="M1708" s="36"/>
      <c r="N1708" s="197"/>
      <c r="O1708" s="198"/>
      <c r="P1708" s="70"/>
      <c r="Q1708" s="70"/>
      <c r="R1708" s="70"/>
      <c r="S1708" s="70"/>
      <c r="T1708" s="70"/>
      <c r="U1708" s="70"/>
      <c r="V1708" s="70"/>
      <c r="W1708" s="70"/>
      <c r="X1708" s="70"/>
      <c r="Y1708" s="71"/>
      <c r="Z1708" s="33"/>
      <c r="AA1708" s="33"/>
      <c r="AB1708" s="33"/>
      <c r="AC1708" s="33"/>
      <c r="AD1708" s="33"/>
      <c r="AE1708" s="33"/>
      <c r="AT1708" s="14" t="s">
        <v>149</v>
      </c>
      <c r="AU1708" s="14" t="s">
        <v>79</v>
      </c>
    </row>
    <row r="1709" spans="1:65" s="2" customFormat="1" ht="24.2" customHeight="1">
      <c r="A1709" s="33"/>
      <c r="B1709" s="34"/>
      <c r="C1709" s="180" t="s">
        <v>3297</v>
      </c>
      <c r="D1709" s="180" t="s">
        <v>140</v>
      </c>
      <c r="E1709" s="181" t="s">
        <v>3298</v>
      </c>
      <c r="F1709" s="182" t="s">
        <v>3299</v>
      </c>
      <c r="G1709" s="183" t="s">
        <v>143</v>
      </c>
      <c r="H1709" s="184">
        <v>1</v>
      </c>
      <c r="I1709" s="185"/>
      <c r="J1709" s="186"/>
      <c r="K1709" s="187">
        <f>ROUND(P1709*H1709,2)</f>
        <v>0</v>
      </c>
      <c r="L1709" s="182" t="s">
        <v>144</v>
      </c>
      <c r="M1709" s="188"/>
      <c r="N1709" s="189" t="s">
        <v>1</v>
      </c>
      <c r="O1709" s="190" t="s">
        <v>42</v>
      </c>
      <c r="P1709" s="191">
        <f>I1709+J1709</f>
        <v>0</v>
      </c>
      <c r="Q1709" s="191">
        <f>ROUND(I1709*H1709,2)</f>
        <v>0</v>
      </c>
      <c r="R1709" s="191">
        <f>ROUND(J1709*H1709,2)</f>
        <v>0</v>
      </c>
      <c r="S1709" s="70"/>
      <c r="T1709" s="192">
        <f>S1709*H1709</f>
        <v>0</v>
      </c>
      <c r="U1709" s="192">
        <v>0</v>
      </c>
      <c r="V1709" s="192">
        <f>U1709*H1709</f>
        <v>0</v>
      </c>
      <c r="W1709" s="192">
        <v>0</v>
      </c>
      <c r="X1709" s="192">
        <f>W1709*H1709</f>
        <v>0</v>
      </c>
      <c r="Y1709" s="193" t="s">
        <v>1</v>
      </c>
      <c r="Z1709" s="33"/>
      <c r="AA1709" s="33"/>
      <c r="AB1709" s="33"/>
      <c r="AC1709" s="33"/>
      <c r="AD1709" s="33"/>
      <c r="AE1709" s="33"/>
      <c r="AR1709" s="194" t="s">
        <v>152</v>
      </c>
      <c r="AT1709" s="194" t="s">
        <v>140</v>
      </c>
      <c r="AU1709" s="194" t="s">
        <v>79</v>
      </c>
      <c r="AY1709" s="14" t="s">
        <v>146</v>
      </c>
      <c r="BE1709" s="114">
        <f>IF(O1709="základní",K1709,0)</f>
        <v>0</v>
      </c>
      <c r="BF1709" s="114">
        <f>IF(O1709="snížená",K1709,0)</f>
        <v>0</v>
      </c>
      <c r="BG1709" s="114">
        <f>IF(O1709="zákl. přenesená",K1709,0)</f>
        <v>0</v>
      </c>
      <c r="BH1709" s="114">
        <f>IF(O1709="sníž. přenesená",K1709,0)</f>
        <v>0</v>
      </c>
      <c r="BI1709" s="114">
        <f>IF(O1709="nulová",K1709,0)</f>
        <v>0</v>
      </c>
      <c r="BJ1709" s="14" t="s">
        <v>87</v>
      </c>
      <c r="BK1709" s="114">
        <f>ROUND(P1709*H1709,2)</f>
        <v>0</v>
      </c>
      <c r="BL1709" s="14" t="s">
        <v>152</v>
      </c>
      <c r="BM1709" s="194" t="s">
        <v>3300</v>
      </c>
    </row>
    <row r="1710" spans="1:65" s="2" customFormat="1" ht="11.25">
      <c r="A1710" s="33"/>
      <c r="B1710" s="34"/>
      <c r="C1710" s="35"/>
      <c r="D1710" s="195" t="s">
        <v>149</v>
      </c>
      <c r="E1710" s="35"/>
      <c r="F1710" s="196" t="s">
        <v>3299</v>
      </c>
      <c r="G1710" s="35"/>
      <c r="H1710" s="35"/>
      <c r="I1710" s="166"/>
      <c r="J1710" s="166"/>
      <c r="K1710" s="35"/>
      <c r="L1710" s="35"/>
      <c r="M1710" s="36"/>
      <c r="N1710" s="197"/>
      <c r="O1710" s="198"/>
      <c r="P1710" s="70"/>
      <c r="Q1710" s="70"/>
      <c r="R1710" s="70"/>
      <c r="S1710" s="70"/>
      <c r="T1710" s="70"/>
      <c r="U1710" s="70"/>
      <c r="V1710" s="70"/>
      <c r="W1710" s="70"/>
      <c r="X1710" s="70"/>
      <c r="Y1710" s="71"/>
      <c r="Z1710" s="33"/>
      <c r="AA1710" s="33"/>
      <c r="AB1710" s="33"/>
      <c r="AC1710" s="33"/>
      <c r="AD1710" s="33"/>
      <c r="AE1710" s="33"/>
      <c r="AT1710" s="14" t="s">
        <v>149</v>
      </c>
      <c r="AU1710" s="14" t="s">
        <v>79</v>
      </c>
    </row>
    <row r="1711" spans="1:65" s="2" customFormat="1" ht="24.2" customHeight="1">
      <c r="A1711" s="33"/>
      <c r="B1711" s="34"/>
      <c r="C1711" s="180" t="s">
        <v>3301</v>
      </c>
      <c r="D1711" s="180" t="s">
        <v>140</v>
      </c>
      <c r="E1711" s="181" t="s">
        <v>3302</v>
      </c>
      <c r="F1711" s="182" t="s">
        <v>3303</v>
      </c>
      <c r="G1711" s="183" t="s">
        <v>143</v>
      </c>
      <c r="H1711" s="184">
        <v>1</v>
      </c>
      <c r="I1711" s="185"/>
      <c r="J1711" s="186"/>
      <c r="K1711" s="187">
        <f>ROUND(P1711*H1711,2)</f>
        <v>0</v>
      </c>
      <c r="L1711" s="182" t="s">
        <v>144</v>
      </c>
      <c r="M1711" s="188"/>
      <c r="N1711" s="189" t="s">
        <v>1</v>
      </c>
      <c r="O1711" s="190" t="s">
        <v>42</v>
      </c>
      <c r="P1711" s="191">
        <f>I1711+J1711</f>
        <v>0</v>
      </c>
      <c r="Q1711" s="191">
        <f>ROUND(I1711*H1711,2)</f>
        <v>0</v>
      </c>
      <c r="R1711" s="191">
        <f>ROUND(J1711*H1711,2)</f>
        <v>0</v>
      </c>
      <c r="S1711" s="70"/>
      <c r="T1711" s="192">
        <f>S1711*H1711</f>
        <v>0</v>
      </c>
      <c r="U1711" s="192">
        <v>0</v>
      </c>
      <c r="V1711" s="192">
        <f>U1711*H1711</f>
        <v>0</v>
      </c>
      <c r="W1711" s="192">
        <v>0</v>
      </c>
      <c r="X1711" s="192">
        <f>W1711*H1711</f>
        <v>0</v>
      </c>
      <c r="Y1711" s="193" t="s">
        <v>1</v>
      </c>
      <c r="Z1711" s="33"/>
      <c r="AA1711" s="33"/>
      <c r="AB1711" s="33"/>
      <c r="AC1711" s="33"/>
      <c r="AD1711" s="33"/>
      <c r="AE1711" s="33"/>
      <c r="AR1711" s="194" t="s">
        <v>152</v>
      </c>
      <c r="AT1711" s="194" t="s">
        <v>140</v>
      </c>
      <c r="AU1711" s="194" t="s">
        <v>79</v>
      </c>
      <c r="AY1711" s="14" t="s">
        <v>146</v>
      </c>
      <c r="BE1711" s="114">
        <f>IF(O1711="základní",K1711,0)</f>
        <v>0</v>
      </c>
      <c r="BF1711" s="114">
        <f>IF(O1711="snížená",K1711,0)</f>
        <v>0</v>
      </c>
      <c r="BG1711" s="114">
        <f>IF(O1711="zákl. přenesená",K1711,0)</f>
        <v>0</v>
      </c>
      <c r="BH1711" s="114">
        <f>IF(O1711="sníž. přenesená",K1711,0)</f>
        <v>0</v>
      </c>
      <c r="BI1711" s="114">
        <f>IF(O1711="nulová",K1711,0)</f>
        <v>0</v>
      </c>
      <c r="BJ1711" s="14" t="s">
        <v>87</v>
      </c>
      <c r="BK1711" s="114">
        <f>ROUND(P1711*H1711,2)</f>
        <v>0</v>
      </c>
      <c r="BL1711" s="14" t="s">
        <v>152</v>
      </c>
      <c r="BM1711" s="194" t="s">
        <v>3304</v>
      </c>
    </row>
    <row r="1712" spans="1:65" s="2" customFormat="1" ht="19.5">
      <c r="A1712" s="33"/>
      <c r="B1712" s="34"/>
      <c r="C1712" s="35"/>
      <c r="D1712" s="195" t="s">
        <v>149</v>
      </c>
      <c r="E1712" s="35"/>
      <c r="F1712" s="196" t="s">
        <v>3303</v>
      </c>
      <c r="G1712" s="35"/>
      <c r="H1712" s="35"/>
      <c r="I1712" s="166"/>
      <c r="J1712" s="166"/>
      <c r="K1712" s="35"/>
      <c r="L1712" s="35"/>
      <c r="M1712" s="36"/>
      <c r="N1712" s="197"/>
      <c r="O1712" s="198"/>
      <c r="P1712" s="70"/>
      <c r="Q1712" s="70"/>
      <c r="R1712" s="70"/>
      <c r="S1712" s="70"/>
      <c r="T1712" s="70"/>
      <c r="U1712" s="70"/>
      <c r="V1712" s="70"/>
      <c r="W1712" s="70"/>
      <c r="X1712" s="70"/>
      <c r="Y1712" s="71"/>
      <c r="Z1712" s="33"/>
      <c r="AA1712" s="33"/>
      <c r="AB1712" s="33"/>
      <c r="AC1712" s="33"/>
      <c r="AD1712" s="33"/>
      <c r="AE1712" s="33"/>
      <c r="AT1712" s="14" t="s">
        <v>149</v>
      </c>
      <c r="AU1712" s="14" t="s">
        <v>79</v>
      </c>
    </row>
    <row r="1713" spans="1:65" s="2" customFormat="1" ht="24.2" customHeight="1">
      <c r="A1713" s="33"/>
      <c r="B1713" s="34"/>
      <c r="C1713" s="180" t="s">
        <v>3305</v>
      </c>
      <c r="D1713" s="180" t="s">
        <v>140</v>
      </c>
      <c r="E1713" s="181" t="s">
        <v>3306</v>
      </c>
      <c r="F1713" s="182" t="s">
        <v>3307</v>
      </c>
      <c r="G1713" s="183" t="s">
        <v>143</v>
      </c>
      <c r="H1713" s="184">
        <v>1</v>
      </c>
      <c r="I1713" s="185"/>
      <c r="J1713" s="186"/>
      <c r="K1713" s="187">
        <f>ROUND(P1713*H1713,2)</f>
        <v>0</v>
      </c>
      <c r="L1713" s="182" t="s">
        <v>144</v>
      </c>
      <c r="M1713" s="188"/>
      <c r="N1713" s="189" t="s">
        <v>1</v>
      </c>
      <c r="O1713" s="190" t="s">
        <v>42</v>
      </c>
      <c r="P1713" s="191">
        <f>I1713+J1713</f>
        <v>0</v>
      </c>
      <c r="Q1713" s="191">
        <f>ROUND(I1713*H1713,2)</f>
        <v>0</v>
      </c>
      <c r="R1713" s="191">
        <f>ROUND(J1713*H1713,2)</f>
        <v>0</v>
      </c>
      <c r="S1713" s="70"/>
      <c r="T1713" s="192">
        <f>S1713*H1713</f>
        <v>0</v>
      </c>
      <c r="U1713" s="192">
        <v>0</v>
      </c>
      <c r="V1713" s="192">
        <f>U1713*H1713</f>
        <v>0</v>
      </c>
      <c r="W1713" s="192">
        <v>0</v>
      </c>
      <c r="X1713" s="192">
        <f>W1713*H1713</f>
        <v>0</v>
      </c>
      <c r="Y1713" s="193" t="s">
        <v>1</v>
      </c>
      <c r="Z1713" s="33"/>
      <c r="AA1713" s="33"/>
      <c r="AB1713" s="33"/>
      <c r="AC1713" s="33"/>
      <c r="AD1713" s="33"/>
      <c r="AE1713" s="33"/>
      <c r="AR1713" s="194" t="s">
        <v>152</v>
      </c>
      <c r="AT1713" s="194" t="s">
        <v>140</v>
      </c>
      <c r="AU1713" s="194" t="s">
        <v>79</v>
      </c>
      <c r="AY1713" s="14" t="s">
        <v>146</v>
      </c>
      <c r="BE1713" s="114">
        <f>IF(O1713="základní",K1713,0)</f>
        <v>0</v>
      </c>
      <c r="BF1713" s="114">
        <f>IF(O1713="snížená",K1713,0)</f>
        <v>0</v>
      </c>
      <c r="BG1713" s="114">
        <f>IF(O1713="zákl. přenesená",K1713,0)</f>
        <v>0</v>
      </c>
      <c r="BH1713" s="114">
        <f>IF(O1713="sníž. přenesená",K1713,0)</f>
        <v>0</v>
      </c>
      <c r="BI1713" s="114">
        <f>IF(O1713="nulová",K1713,0)</f>
        <v>0</v>
      </c>
      <c r="BJ1713" s="14" t="s">
        <v>87</v>
      </c>
      <c r="BK1713" s="114">
        <f>ROUND(P1713*H1713,2)</f>
        <v>0</v>
      </c>
      <c r="BL1713" s="14" t="s">
        <v>152</v>
      </c>
      <c r="BM1713" s="194" t="s">
        <v>3308</v>
      </c>
    </row>
    <row r="1714" spans="1:65" s="2" customFormat="1" ht="11.25">
      <c r="A1714" s="33"/>
      <c r="B1714" s="34"/>
      <c r="C1714" s="35"/>
      <c r="D1714" s="195" t="s">
        <v>149</v>
      </c>
      <c r="E1714" s="35"/>
      <c r="F1714" s="196" t="s">
        <v>3307</v>
      </c>
      <c r="G1714" s="35"/>
      <c r="H1714" s="35"/>
      <c r="I1714" s="166"/>
      <c r="J1714" s="166"/>
      <c r="K1714" s="35"/>
      <c r="L1714" s="35"/>
      <c r="M1714" s="36"/>
      <c r="N1714" s="197"/>
      <c r="O1714" s="198"/>
      <c r="P1714" s="70"/>
      <c r="Q1714" s="70"/>
      <c r="R1714" s="70"/>
      <c r="S1714" s="70"/>
      <c r="T1714" s="70"/>
      <c r="U1714" s="70"/>
      <c r="V1714" s="70"/>
      <c r="W1714" s="70"/>
      <c r="X1714" s="70"/>
      <c r="Y1714" s="71"/>
      <c r="Z1714" s="33"/>
      <c r="AA1714" s="33"/>
      <c r="AB1714" s="33"/>
      <c r="AC1714" s="33"/>
      <c r="AD1714" s="33"/>
      <c r="AE1714" s="33"/>
      <c r="AT1714" s="14" t="s">
        <v>149</v>
      </c>
      <c r="AU1714" s="14" t="s">
        <v>79</v>
      </c>
    </row>
    <row r="1715" spans="1:65" s="2" customFormat="1" ht="24.2" customHeight="1">
      <c r="A1715" s="33"/>
      <c r="B1715" s="34"/>
      <c r="C1715" s="180" t="s">
        <v>3309</v>
      </c>
      <c r="D1715" s="180" t="s">
        <v>140</v>
      </c>
      <c r="E1715" s="181" t="s">
        <v>3310</v>
      </c>
      <c r="F1715" s="182" t="s">
        <v>3311</v>
      </c>
      <c r="G1715" s="183" t="s">
        <v>143</v>
      </c>
      <c r="H1715" s="184">
        <v>1</v>
      </c>
      <c r="I1715" s="185"/>
      <c r="J1715" s="186"/>
      <c r="K1715" s="187">
        <f>ROUND(P1715*H1715,2)</f>
        <v>0</v>
      </c>
      <c r="L1715" s="182" t="s">
        <v>144</v>
      </c>
      <c r="M1715" s="188"/>
      <c r="N1715" s="189" t="s">
        <v>1</v>
      </c>
      <c r="O1715" s="190" t="s">
        <v>42</v>
      </c>
      <c r="P1715" s="191">
        <f>I1715+J1715</f>
        <v>0</v>
      </c>
      <c r="Q1715" s="191">
        <f>ROUND(I1715*H1715,2)</f>
        <v>0</v>
      </c>
      <c r="R1715" s="191">
        <f>ROUND(J1715*H1715,2)</f>
        <v>0</v>
      </c>
      <c r="S1715" s="70"/>
      <c r="T1715" s="192">
        <f>S1715*H1715</f>
        <v>0</v>
      </c>
      <c r="U1715" s="192">
        <v>0</v>
      </c>
      <c r="V1715" s="192">
        <f>U1715*H1715</f>
        <v>0</v>
      </c>
      <c r="W1715" s="192">
        <v>0</v>
      </c>
      <c r="X1715" s="192">
        <f>W1715*H1715</f>
        <v>0</v>
      </c>
      <c r="Y1715" s="193" t="s">
        <v>1</v>
      </c>
      <c r="Z1715" s="33"/>
      <c r="AA1715" s="33"/>
      <c r="AB1715" s="33"/>
      <c r="AC1715" s="33"/>
      <c r="AD1715" s="33"/>
      <c r="AE1715" s="33"/>
      <c r="AR1715" s="194" t="s">
        <v>152</v>
      </c>
      <c r="AT1715" s="194" t="s">
        <v>140</v>
      </c>
      <c r="AU1715" s="194" t="s">
        <v>79</v>
      </c>
      <c r="AY1715" s="14" t="s">
        <v>146</v>
      </c>
      <c r="BE1715" s="114">
        <f>IF(O1715="základní",K1715,0)</f>
        <v>0</v>
      </c>
      <c r="BF1715" s="114">
        <f>IF(O1715="snížená",K1715,0)</f>
        <v>0</v>
      </c>
      <c r="BG1715" s="114">
        <f>IF(O1715="zákl. přenesená",K1715,0)</f>
        <v>0</v>
      </c>
      <c r="BH1715" s="114">
        <f>IF(O1715="sníž. přenesená",K1715,0)</f>
        <v>0</v>
      </c>
      <c r="BI1715" s="114">
        <f>IF(O1715="nulová",K1715,0)</f>
        <v>0</v>
      </c>
      <c r="BJ1715" s="14" t="s">
        <v>87</v>
      </c>
      <c r="BK1715" s="114">
        <f>ROUND(P1715*H1715,2)</f>
        <v>0</v>
      </c>
      <c r="BL1715" s="14" t="s">
        <v>152</v>
      </c>
      <c r="BM1715" s="194" t="s">
        <v>3312</v>
      </c>
    </row>
    <row r="1716" spans="1:65" s="2" customFormat="1" ht="11.25">
      <c r="A1716" s="33"/>
      <c r="B1716" s="34"/>
      <c r="C1716" s="35"/>
      <c r="D1716" s="195" t="s">
        <v>149</v>
      </c>
      <c r="E1716" s="35"/>
      <c r="F1716" s="196" t="s">
        <v>3311</v>
      </c>
      <c r="G1716" s="35"/>
      <c r="H1716" s="35"/>
      <c r="I1716" s="166"/>
      <c r="J1716" s="166"/>
      <c r="K1716" s="35"/>
      <c r="L1716" s="35"/>
      <c r="M1716" s="36"/>
      <c r="N1716" s="197"/>
      <c r="O1716" s="198"/>
      <c r="P1716" s="70"/>
      <c r="Q1716" s="70"/>
      <c r="R1716" s="70"/>
      <c r="S1716" s="70"/>
      <c r="T1716" s="70"/>
      <c r="U1716" s="70"/>
      <c r="V1716" s="70"/>
      <c r="W1716" s="70"/>
      <c r="X1716" s="70"/>
      <c r="Y1716" s="71"/>
      <c r="Z1716" s="33"/>
      <c r="AA1716" s="33"/>
      <c r="AB1716" s="33"/>
      <c r="AC1716" s="33"/>
      <c r="AD1716" s="33"/>
      <c r="AE1716" s="33"/>
      <c r="AT1716" s="14" t="s">
        <v>149</v>
      </c>
      <c r="AU1716" s="14" t="s">
        <v>79</v>
      </c>
    </row>
    <row r="1717" spans="1:65" s="2" customFormat="1" ht="24.2" customHeight="1">
      <c r="A1717" s="33"/>
      <c r="B1717" s="34"/>
      <c r="C1717" s="180" t="s">
        <v>3313</v>
      </c>
      <c r="D1717" s="180" t="s">
        <v>140</v>
      </c>
      <c r="E1717" s="181" t="s">
        <v>3314</v>
      </c>
      <c r="F1717" s="182" t="s">
        <v>3315</v>
      </c>
      <c r="G1717" s="183" t="s">
        <v>143</v>
      </c>
      <c r="H1717" s="184">
        <v>1</v>
      </c>
      <c r="I1717" s="185"/>
      <c r="J1717" s="186"/>
      <c r="K1717" s="187">
        <f>ROUND(P1717*H1717,2)</f>
        <v>0</v>
      </c>
      <c r="L1717" s="182" t="s">
        <v>144</v>
      </c>
      <c r="M1717" s="188"/>
      <c r="N1717" s="189" t="s">
        <v>1</v>
      </c>
      <c r="O1717" s="190" t="s">
        <v>42</v>
      </c>
      <c r="P1717" s="191">
        <f>I1717+J1717</f>
        <v>0</v>
      </c>
      <c r="Q1717" s="191">
        <f>ROUND(I1717*H1717,2)</f>
        <v>0</v>
      </c>
      <c r="R1717" s="191">
        <f>ROUND(J1717*H1717,2)</f>
        <v>0</v>
      </c>
      <c r="S1717" s="70"/>
      <c r="T1717" s="192">
        <f>S1717*H1717</f>
        <v>0</v>
      </c>
      <c r="U1717" s="192">
        <v>0</v>
      </c>
      <c r="V1717" s="192">
        <f>U1717*H1717</f>
        <v>0</v>
      </c>
      <c r="W1717" s="192">
        <v>0</v>
      </c>
      <c r="X1717" s="192">
        <f>W1717*H1717</f>
        <v>0</v>
      </c>
      <c r="Y1717" s="193" t="s">
        <v>1</v>
      </c>
      <c r="Z1717" s="33"/>
      <c r="AA1717" s="33"/>
      <c r="AB1717" s="33"/>
      <c r="AC1717" s="33"/>
      <c r="AD1717" s="33"/>
      <c r="AE1717" s="33"/>
      <c r="AR1717" s="194" t="s">
        <v>152</v>
      </c>
      <c r="AT1717" s="194" t="s">
        <v>140</v>
      </c>
      <c r="AU1717" s="194" t="s">
        <v>79</v>
      </c>
      <c r="AY1717" s="14" t="s">
        <v>146</v>
      </c>
      <c r="BE1717" s="114">
        <f>IF(O1717="základní",K1717,0)</f>
        <v>0</v>
      </c>
      <c r="BF1717" s="114">
        <f>IF(O1717="snížená",K1717,0)</f>
        <v>0</v>
      </c>
      <c r="BG1717" s="114">
        <f>IF(O1717="zákl. přenesená",K1717,0)</f>
        <v>0</v>
      </c>
      <c r="BH1717" s="114">
        <f>IF(O1717="sníž. přenesená",K1717,0)</f>
        <v>0</v>
      </c>
      <c r="BI1717" s="114">
        <f>IF(O1717="nulová",K1717,0)</f>
        <v>0</v>
      </c>
      <c r="BJ1717" s="14" t="s">
        <v>87</v>
      </c>
      <c r="BK1717" s="114">
        <f>ROUND(P1717*H1717,2)</f>
        <v>0</v>
      </c>
      <c r="BL1717" s="14" t="s">
        <v>152</v>
      </c>
      <c r="BM1717" s="194" t="s">
        <v>3316</v>
      </c>
    </row>
    <row r="1718" spans="1:65" s="2" customFormat="1" ht="11.25">
      <c r="A1718" s="33"/>
      <c r="B1718" s="34"/>
      <c r="C1718" s="35"/>
      <c r="D1718" s="195" t="s">
        <v>149</v>
      </c>
      <c r="E1718" s="35"/>
      <c r="F1718" s="196" t="s">
        <v>3315</v>
      </c>
      <c r="G1718" s="35"/>
      <c r="H1718" s="35"/>
      <c r="I1718" s="166"/>
      <c r="J1718" s="166"/>
      <c r="K1718" s="35"/>
      <c r="L1718" s="35"/>
      <c r="M1718" s="36"/>
      <c r="N1718" s="197"/>
      <c r="O1718" s="198"/>
      <c r="P1718" s="70"/>
      <c r="Q1718" s="70"/>
      <c r="R1718" s="70"/>
      <c r="S1718" s="70"/>
      <c r="T1718" s="70"/>
      <c r="U1718" s="70"/>
      <c r="V1718" s="70"/>
      <c r="W1718" s="70"/>
      <c r="X1718" s="70"/>
      <c r="Y1718" s="71"/>
      <c r="Z1718" s="33"/>
      <c r="AA1718" s="33"/>
      <c r="AB1718" s="33"/>
      <c r="AC1718" s="33"/>
      <c r="AD1718" s="33"/>
      <c r="AE1718" s="33"/>
      <c r="AT1718" s="14" t="s">
        <v>149</v>
      </c>
      <c r="AU1718" s="14" t="s">
        <v>79</v>
      </c>
    </row>
    <row r="1719" spans="1:65" s="2" customFormat="1" ht="24.2" customHeight="1">
      <c r="A1719" s="33"/>
      <c r="B1719" s="34"/>
      <c r="C1719" s="180" t="s">
        <v>3317</v>
      </c>
      <c r="D1719" s="180" t="s">
        <v>140</v>
      </c>
      <c r="E1719" s="181" t="s">
        <v>3318</v>
      </c>
      <c r="F1719" s="182" t="s">
        <v>3319</v>
      </c>
      <c r="G1719" s="183" t="s">
        <v>143</v>
      </c>
      <c r="H1719" s="184">
        <v>1</v>
      </c>
      <c r="I1719" s="185"/>
      <c r="J1719" s="186"/>
      <c r="K1719" s="187">
        <f>ROUND(P1719*H1719,2)</f>
        <v>0</v>
      </c>
      <c r="L1719" s="182" t="s">
        <v>144</v>
      </c>
      <c r="M1719" s="188"/>
      <c r="N1719" s="189" t="s">
        <v>1</v>
      </c>
      <c r="O1719" s="190" t="s">
        <v>42</v>
      </c>
      <c r="P1719" s="191">
        <f>I1719+J1719</f>
        <v>0</v>
      </c>
      <c r="Q1719" s="191">
        <f>ROUND(I1719*H1719,2)</f>
        <v>0</v>
      </c>
      <c r="R1719" s="191">
        <f>ROUND(J1719*H1719,2)</f>
        <v>0</v>
      </c>
      <c r="S1719" s="70"/>
      <c r="T1719" s="192">
        <f>S1719*H1719</f>
        <v>0</v>
      </c>
      <c r="U1719" s="192">
        <v>0</v>
      </c>
      <c r="V1719" s="192">
        <f>U1719*H1719</f>
        <v>0</v>
      </c>
      <c r="W1719" s="192">
        <v>0</v>
      </c>
      <c r="X1719" s="192">
        <f>W1719*H1719</f>
        <v>0</v>
      </c>
      <c r="Y1719" s="193" t="s">
        <v>1</v>
      </c>
      <c r="Z1719" s="33"/>
      <c r="AA1719" s="33"/>
      <c r="AB1719" s="33"/>
      <c r="AC1719" s="33"/>
      <c r="AD1719" s="33"/>
      <c r="AE1719" s="33"/>
      <c r="AR1719" s="194" t="s">
        <v>152</v>
      </c>
      <c r="AT1719" s="194" t="s">
        <v>140</v>
      </c>
      <c r="AU1719" s="194" t="s">
        <v>79</v>
      </c>
      <c r="AY1719" s="14" t="s">
        <v>146</v>
      </c>
      <c r="BE1719" s="114">
        <f>IF(O1719="základní",K1719,0)</f>
        <v>0</v>
      </c>
      <c r="BF1719" s="114">
        <f>IF(O1719="snížená",K1719,0)</f>
        <v>0</v>
      </c>
      <c r="BG1719" s="114">
        <f>IF(O1719="zákl. přenesená",K1719,0)</f>
        <v>0</v>
      </c>
      <c r="BH1719" s="114">
        <f>IF(O1719="sníž. přenesená",K1719,0)</f>
        <v>0</v>
      </c>
      <c r="BI1719" s="114">
        <f>IF(O1719="nulová",K1719,0)</f>
        <v>0</v>
      </c>
      <c r="BJ1719" s="14" t="s">
        <v>87</v>
      </c>
      <c r="BK1719" s="114">
        <f>ROUND(P1719*H1719,2)</f>
        <v>0</v>
      </c>
      <c r="BL1719" s="14" t="s">
        <v>152</v>
      </c>
      <c r="BM1719" s="194" t="s">
        <v>3320</v>
      </c>
    </row>
    <row r="1720" spans="1:65" s="2" customFormat="1" ht="11.25">
      <c r="A1720" s="33"/>
      <c r="B1720" s="34"/>
      <c r="C1720" s="35"/>
      <c r="D1720" s="195" t="s">
        <v>149</v>
      </c>
      <c r="E1720" s="35"/>
      <c r="F1720" s="196" t="s">
        <v>3319</v>
      </c>
      <c r="G1720" s="35"/>
      <c r="H1720" s="35"/>
      <c r="I1720" s="166"/>
      <c r="J1720" s="166"/>
      <c r="K1720" s="35"/>
      <c r="L1720" s="35"/>
      <c r="M1720" s="36"/>
      <c r="N1720" s="197"/>
      <c r="O1720" s="198"/>
      <c r="P1720" s="70"/>
      <c r="Q1720" s="70"/>
      <c r="R1720" s="70"/>
      <c r="S1720" s="70"/>
      <c r="T1720" s="70"/>
      <c r="U1720" s="70"/>
      <c r="V1720" s="70"/>
      <c r="W1720" s="70"/>
      <c r="X1720" s="70"/>
      <c r="Y1720" s="71"/>
      <c r="Z1720" s="33"/>
      <c r="AA1720" s="33"/>
      <c r="AB1720" s="33"/>
      <c r="AC1720" s="33"/>
      <c r="AD1720" s="33"/>
      <c r="AE1720" s="33"/>
      <c r="AT1720" s="14" t="s">
        <v>149</v>
      </c>
      <c r="AU1720" s="14" t="s">
        <v>79</v>
      </c>
    </row>
    <row r="1721" spans="1:65" s="2" customFormat="1" ht="24.2" customHeight="1">
      <c r="A1721" s="33"/>
      <c r="B1721" s="34"/>
      <c r="C1721" s="180" t="s">
        <v>3321</v>
      </c>
      <c r="D1721" s="180" t="s">
        <v>140</v>
      </c>
      <c r="E1721" s="181" t="s">
        <v>3322</v>
      </c>
      <c r="F1721" s="182" t="s">
        <v>3323</v>
      </c>
      <c r="G1721" s="183" t="s">
        <v>143</v>
      </c>
      <c r="H1721" s="184">
        <v>1</v>
      </c>
      <c r="I1721" s="185"/>
      <c r="J1721" s="186"/>
      <c r="K1721" s="187">
        <f>ROUND(P1721*H1721,2)</f>
        <v>0</v>
      </c>
      <c r="L1721" s="182" t="s">
        <v>144</v>
      </c>
      <c r="M1721" s="188"/>
      <c r="N1721" s="189" t="s">
        <v>1</v>
      </c>
      <c r="O1721" s="190" t="s">
        <v>42</v>
      </c>
      <c r="P1721" s="191">
        <f>I1721+J1721</f>
        <v>0</v>
      </c>
      <c r="Q1721" s="191">
        <f>ROUND(I1721*H1721,2)</f>
        <v>0</v>
      </c>
      <c r="R1721" s="191">
        <f>ROUND(J1721*H1721,2)</f>
        <v>0</v>
      </c>
      <c r="S1721" s="70"/>
      <c r="T1721" s="192">
        <f>S1721*H1721</f>
        <v>0</v>
      </c>
      <c r="U1721" s="192">
        <v>0</v>
      </c>
      <c r="V1721" s="192">
        <f>U1721*H1721</f>
        <v>0</v>
      </c>
      <c r="W1721" s="192">
        <v>0</v>
      </c>
      <c r="X1721" s="192">
        <f>W1721*H1721</f>
        <v>0</v>
      </c>
      <c r="Y1721" s="193" t="s">
        <v>1</v>
      </c>
      <c r="Z1721" s="33"/>
      <c r="AA1721" s="33"/>
      <c r="AB1721" s="33"/>
      <c r="AC1721" s="33"/>
      <c r="AD1721" s="33"/>
      <c r="AE1721" s="33"/>
      <c r="AR1721" s="194" t="s">
        <v>152</v>
      </c>
      <c r="AT1721" s="194" t="s">
        <v>140</v>
      </c>
      <c r="AU1721" s="194" t="s">
        <v>79</v>
      </c>
      <c r="AY1721" s="14" t="s">
        <v>146</v>
      </c>
      <c r="BE1721" s="114">
        <f>IF(O1721="základní",K1721,0)</f>
        <v>0</v>
      </c>
      <c r="BF1721" s="114">
        <f>IF(O1721="snížená",K1721,0)</f>
        <v>0</v>
      </c>
      <c r="BG1721" s="114">
        <f>IF(O1721="zákl. přenesená",K1721,0)</f>
        <v>0</v>
      </c>
      <c r="BH1721" s="114">
        <f>IF(O1721="sníž. přenesená",K1721,0)</f>
        <v>0</v>
      </c>
      <c r="BI1721" s="114">
        <f>IF(O1721="nulová",K1721,0)</f>
        <v>0</v>
      </c>
      <c r="BJ1721" s="14" t="s">
        <v>87</v>
      </c>
      <c r="BK1721" s="114">
        <f>ROUND(P1721*H1721,2)</f>
        <v>0</v>
      </c>
      <c r="BL1721" s="14" t="s">
        <v>152</v>
      </c>
      <c r="BM1721" s="194" t="s">
        <v>3324</v>
      </c>
    </row>
    <row r="1722" spans="1:65" s="2" customFormat="1" ht="11.25">
      <c r="A1722" s="33"/>
      <c r="B1722" s="34"/>
      <c r="C1722" s="35"/>
      <c r="D1722" s="195" t="s">
        <v>149</v>
      </c>
      <c r="E1722" s="35"/>
      <c r="F1722" s="196" t="s">
        <v>3323</v>
      </c>
      <c r="G1722" s="35"/>
      <c r="H1722" s="35"/>
      <c r="I1722" s="166"/>
      <c r="J1722" s="166"/>
      <c r="K1722" s="35"/>
      <c r="L1722" s="35"/>
      <c r="M1722" s="36"/>
      <c r="N1722" s="197"/>
      <c r="O1722" s="198"/>
      <c r="P1722" s="70"/>
      <c r="Q1722" s="70"/>
      <c r="R1722" s="70"/>
      <c r="S1722" s="70"/>
      <c r="T1722" s="70"/>
      <c r="U1722" s="70"/>
      <c r="V1722" s="70"/>
      <c r="W1722" s="70"/>
      <c r="X1722" s="70"/>
      <c r="Y1722" s="71"/>
      <c r="Z1722" s="33"/>
      <c r="AA1722" s="33"/>
      <c r="AB1722" s="33"/>
      <c r="AC1722" s="33"/>
      <c r="AD1722" s="33"/>
      <c r="AE1722" s="33"/>
      <c r="AT1722" s="14" t="s">
        <v>149</v>
      </c>
      <c r="AU1722" s="14" t="s">
        <v>79</v>
      </c>
    </row>
    <row r="1723" spans="1:65" s="2" customFormat="1" ht="24.2" customHeight="1">
      <c r="A1723" s="33"/>
      <c r="B1723" s="34"/>
      <c r="C1723" s="180" t="s">
        <v>3325</v>
      </c>
      <c r="D1723" s="180" t="s">
        <v>140</v>
      </c>
      <c r="E1723" s="181" t="s">
        <v>3326</v>
      </c>
      <c r="F1723" s="182" t="s">
        <v>3327</v>
      </c>
      <c r="G1723" s="183" t="s">
        <v>143</v>
      </c>
      <c r="H1723" s="184">
        <v>1</v>
      </c>
      <c r="I1723" s="185"/>
      <c r="J1723" s="186"/>
      <c r="K1723" s="187">
        <f>ROUND(P1723*H1723,2)</f>
        <v>0</v>
      </c>
      <c r="L1723" s="182" t="s">
        <v>144</v>
      </c>
      <c r="M1723" s="188"/>
      <c r="N1723" s="189" t="s">
        <v>1</v>
      </c>
      <c r="O1723" s="190" t="s">
        <v>42</v>
      </c>
      <c r="P1723" s="191">
        <f>I1723+J1723</f>
        <v>0</v>
      </c>
      <c r="Q1723" s="191">
        <f>ROUND(I1723*H1723,2)</f>
        <v>0</v>
      </c>
      <c r="R1723" s="191">
        <f>ROUND(J1723*H1723,2)</f>
        <v>0</v>
      </c>
      <c r="S1723" s="70"/>
      <c r="T1723" s="192">
        <f>S1723*H1723</f>
        <v>0</v>
      </c>
      <c r="U1723" s="192">
        <v>0</v>
      </c>
      <c r="V1723" s="192">
        <f>U1723*H1723</f>
        <v>0</v>
      </c>
      <c r="W1723" s="192">
        <v>0</v>
      </c>
      <c r="X1723" s="192">
        <f>W1723*H1723</f>
        <v>0</v>
      </c>
      <c r="Y1723" s="193" t="s">
        <v>1</v>
      </c>
      <c r="Z1723" s="33"/>
      <c r="AA1723" s="33"/>
      <c r="AB1723" s="33"/>
      <c r="AC1723" s="33"/>
      <c r="AD1723" s="33"/>
      <c r="AE1723" s="33"/>
      <c r="AR1723" s="194" t="s">
        <v>152</v>
      </c>
      <c r="AT1723" s="194" t="s">
        <v>140</v>
      </c>
      <c r="AU1723" s="194" t="s">
        <v>79</v>
      </c>
      <c r="AY1723" s="14" t="s">
        <v>146</v>
      </c>
      <c r="BE1723" s="114">
        <f>IF(O1723="základní",K1723,0)</f>
        <v>0</v>
      </c>
      <c r="BF1723" s="114">
        <f>IF(O1723="snížená",K1723,0)</f>
        <v>0</v>
      </c>
      <c r="BG1723" s="114">
        <f>IF(O1723="zákl. přenesená",K1723,0)</f>
        <v>0</v>
      </c>
      <c r="BH1723" s="114">
        <f>IF(O1723="sníž. přenesená",K1723,0)</f>
        <v>0</v>
      </c>
      <c r="BI1723" s="114">
        <f>IF(O1723="nulová",K1723,0)</f>
        <v>0</v>
      </c>
      <c r="BJ1723" s="14" t="s">
        <v>87</v>
      </c>
      <c r="BK1723" s="114">
        <f>ROUND(P1723*H1723,2)</f>
        <v>0</v>
      </c>
      <c r="BL1723" s="14" t="s">
        <v>152</v>
      </c>
      <c r="BM1723" s="194" t="s">
        <v>3328</v>
      </c>
    </row>
    <row r="1724" spans="1:65" s="2" customFormat="1" ht="11.25">
      <c r="A1724" s="33"/>
      <c r="B1724" s="34"/>
      <c r="C1724" s="35"/>
      <c r="D1724" s="195" t="s">
        <v>149</v>
      </c>
      <c r="E1724" s="35"/>
      <c r="F1724" s="196" t="s">
        <v>3327</v>
      </c>
      <c r="G1724" s="35"/>
      <c r="H1724" s="35"/>
      <c r="I1724" s="166"/>
      <c r="J1724" s="166"/>
      <c r="K1724" s="35"/>
      <c r="L1724" s="35"/>
      <c r="M1724" s="36"/>
      <c r="N1724" s="197"/>
      <c r="O1724" s="198"/>
      <c r="P1724" s="70"/>
      <c r="Q1724" s="70"/>
      <c r="R1724" s="70"/>
      <c r="S1724" s="70"/>
      <c r="T1724" s="70"/>
      <c r="U1724" s="70"/>
      <c r="V1724" s="70"/>
      <c r="W1724" s="70"/>
      <c r="X1724" s="70"/>
      <c r="Y1724" s="71"/>
      <c r="Z1724" s="33"/>
      <c r="AA1724" s="33"/>
      <c r="AB1724" s="33"/>
      <c r="AC1724" s="33"/>
      <c r="AD1724" s="33"/>
      <c r="AE1724" s="33"/>
      <c r="AT1724" s="14" t="s">
        <v>149</v>
      </c>
      <c r="AU1724" s="14" t="s">
        <v>79</v>
      </c>
    </row>
    <row r="1725" spans="1:65" s="2" customFormat="1" ht="24.2" customHeight="1">
      <c r="A1725" s="33"/>
      <c r="B1725" s="34"/>
      <c r="C1725" s="180" t="s">
        <v>3329</v>
      </c>
      <c r="D1725" s="180" t="s">
        <v>140</v>
      </c>
      <c r="E1725" s="181" t="s">
        <v>3330</v>
      </c>
      <c r="F1725" s="182" t="s">
        <v>3331</v>
      </c>
      <c r="G1725" s="183" t="s">
        <v>143</v>
      </c>
      <c r="H1725" s="184">
        <v>1</v>
      </c>
      <c r="I1725" s="185"/>
      <c r="J1725" s="186"/>
      <c r="K1725" s="187">
        <f>ROUND(P1725*H1725,2)</f>
        <v>0</v>
      </c>
      <c r="L1725" s="182" t="s">
        <v>144</v>
      </c>
      <c r="M1725" s="188"/>
      <c r="N1725" s="189" t="s">
        <v>1</v>
      </c>
      <c r="O1725" s="190" t="s">
        <v>42</v>
      </c>
      <c r="P1725" s="191">
        <f>I1725+J1725</f>
        <v>0</v>
      </c>
      <c r="Q1725" s="191">
        <f>ROUND(I1725*H1725,2)</f>
        <v>0</v>
      </c>
      <c r="R1725" s="191">
        <f>ROUND(J1725*H1725,2)</f>
        <v>0</v>
      </c>
      <c r="S1725" s="70"/>
      <c r="T1725" s="192">
        <f>S1725*H1725</f>
        <v>0</v>
      </c>
      <c r="U1725" s="192">
        <v>0</v>
      </c>
      <c r="V1725" s="192">
        <f>U1725*H1725</f>
        <v>0</v>
      </c>
      <c r="W1725" s="192">
        <v>0</v>
      </c>
      <c r="X1725" s="192">
        <f>W1725*H1725</f>
        <v>0</v>
      </c>
      <c r="Y1725" s="193" t="s">
        <v>1</v>
      </c>
      <c r="Z1725" s="33"/>
      <c r="AA1725" s="33"/>
      <c r="AB1725" s="33"/>
      <c r="AC1725" s="33"/>
      <c r="AD1725" s="33"/>
      <c r="AE1725" s="33"/>
      <c r="AR1725" s="194" t="s">
        <v>152</v>
      </c>
      <c r="AT1725" s="194" t="s">
        <v>140</v>
      </c>
      <c r="AU1725" s="194" t="s">
        <v>79</v>
      </c>
      <c r="AY1725" s="14" t="s">
        <v>146</v>
      </c>
      <c r="BE1725" s="114">
        <f>IF(O1725="základní",K1725,0)</f>
        <v>0</v>
      </c>
      <c r="BF1725" s="114">
        <f>IF(O1725="snížená",K1725,0)</f>
        <v>0</v>
      </c>
      <c r="BG1725" s="114">
        <f>IF(O1725="zákl. přenesená",K1725,0)</f>
        <v>0</v>
      </c>
      <c r="BH1725" s="114">
        <f>IF(O1725="sníž. přenesená",K1725,0)</f>
        <v>0</v>
      </c>
      <c r="BI1725" s="114">
        <f>IF(O1725="nulová",K1725,0)</f>
        <v>0</v>
      </c>
      <c r="BJ1725" s="14" t="s">
        <v>87</v>
      </c>
      <c r="BK1725" s="114">
        <f>ROUND(P1725*H1725,2)</f>
        <v>0</v>
      </c>
      <c r="BL1725" s="14" t="s">
        <v>152</v>
      </c>
      <c r="BM1725" s="194" t="s">
        <v>3332</v>
      </c>
    </row>
    <row r="1726" spans="1:65" s="2" customFormat="1" ht="11.25">
      <c r="A1726" s="33"/>
      <c r="B1726" s="34"/>
      <c r="C1726" s="35"/>
      <c r="D1726" s="195" t="s">
        <v>149</v>
      </c>
      <c r="E1726" s="35"/>
      <c r="F1726" s="196" t="s">
        <v>3331</v>
      </c>
      <c r="G1726" s="35"/>
      <c r="H1726" s="35"/>
      <c r="I1726" s="166"/>
      <c r="J1726" s="166"/>
      <c r="K1726" s="35"/>
      <c r="L1726" s="35"/>
      <c r="M1726" s="36"/>
      <c r="N1726" s="197"/>
      <c r="O1726" s="198"/>
      <c r="P1726" s="70"/>
      <c r="Q1726" s="70"/>
      <c r="R1726" s="70"/>
      <c r="S1726" s="70"/>
      <c r="T1726" s="70"/>
      <c r="U1726" s="70"/>
      <c r="V1726" s="70"/>
      <c r="W1726" s="70"/>
      <c r="X1726" s="70"/>
      <c r="Y1726" s="71"/>
      <c r="Z1726" s="33"/>
      <c r="AA1726" s="33"/>
      <c r="AB1726" s="33"/>
      <c r="AC1726" s="33"/>
      <c r="AD1726" s="33"/>
      <c r="AE1726" s="33"/>
      <c r="AT1726" s="14" t="s">
        <v>149</v>
      </c>
      <c r="AU1726" s="14" t="s">
        <v>79</v>
      </c>
    </row>
    <row r="1727" spans="1:65" s="2" customFormat="1" ht="24.2" customHeight="1">
      <c r="A1727" s="33"/>
      <c r="B1727" s="34"/>
      <c r="C1727" s="180" t="s">
        <v>3333</v>
      </c>
      <c r="D1727" s="180" t="s">
        <v>140</v>
      </c>
      <c r="E1727" s="181" t="s">
        <v>3334</v>
      </c>
      <c r="F1727" s="182" t="s">
        <v>3335</v>
      </c>
      <c r="G1727" s="183" t="s">
        <v>143</v>
      </c>
      <c r="H1727" s="184">
        <v>1</v>
      </c>
      <c r="I1727" s="185"/>
      <c r="J1727" s="186"/>
      <c r="K1727" s="187">
        <f>ROUND(P1727*H1727,2)</f>
        <v>0</v>
      </c>
      <c r="L1727" s="182" t="s">
        <v>144</v>
      </c>
      <c r="M1727" s="188"/>
      <c r="N1727" s="189" t="s">
        <v>1</v>
      </c>
      <c r="O1727" s="190" t="s">
        <v>42</v>
      </c>
      <c r="P1727" s="191">
        <f>I1727+J1727</f>
        <v>0</v>
      </c>
      <c r="Q1727" s="191">
        <f>ROUND(I1727*H1727,2)</f>
        <v>0</v>
      </c>
      <c r="R1727" s="191">
        <f>ROUND(J1727*H1727,2)</f>
        <v>0</v>
      </c>
      <c r="S1727" s="70"/>
      <c r="T1727" s="192">
        <f>S1727*H1727</f>
        <v>0</v>
      </c>
      <c r="U1727" s="192">
        <v>0</v>
      </c>
      <c r="V1727" s="192">
        <f>U1727*H1727</f>
        <v>0</v>
      </c>
      <c r="W1727" s="192">
        <v>0</v>
      </c>
      <c r="X1727" s="192">
        <f>W1727*H1727</f>
        <v>0</v>
      </c>
      <c r="Y1727" s="193" t="s">
        <v>1</v>
      </c>
      <c r="Z1727" s="33"/>
      <c r="AA1727" s="33"/>
      <c r="AB1727" s="33"/>
      <c r="AC1727" s="33"/>
      <c r="AD1727" s="33"/>
      <c r="AE1727" s="33"/>
      <c r="AR1727" s="194" t="s">
        <v>152</v>
      </c>
      <c r="AT1727" s="194" t="s">
        <v>140</v>
      </c>
      <c r="AU1727" s="194" t="s">
        <v>79</v>
      </c>
      <c r="AY1727" s="14" t="s">
        <v>146</v>
      </c>
      <c r="BE1727" s="114">
        <f>IF(O1727="základní",K1727,0)</f>
        <v>0</v>
      </c>
      <c r="BF1727" s="114">
        <f>IF(O1727="snížená",K1727,0)</f>
        <v>0</v>
      </c>
      <c r="BG1727" s="114">
        <f>IF(O1727="zákl. přenesená",K1727,0)</f>
        <v>0</v>
      </c>
      <c r="BH1727" s="114">
        <f>IF(O1727="sníž. přenesená",K1727,0)</f>
        <v>0</v>
      </c>
      <c r="BI1727" s="114">
        <f>IF(O1727="nulová",K1727,0)</f>
        <v>0</v>
      </c>
      <c r="BJ1727" s="14" t="s">
        <v>87</v>
      </c>
      <c r="BK1727" s="114">
        <f>ROUND(P1727*H1727,2)</f>
        <v>0</v>
      </c>
      <c r="BL1727" s="14" t="s">
        <v>152</v>
      </c>
      <c r="BM1727" s="194" t="s">
        <v>3336</v>
      </c>
    </row>
    <row r="1728" spans="1:65" s="2" customFormat="1" ht="11.25">
      <c r="A1728" s="33"/>
      <c r="B1728" s="34"/>
      <c r="C1728" s="35"/>
      <c r="D1728" s="195" t="s">
        <v>149</v>
      </c>
      <c r="E1728" s="35"/>
      <c r="F1728" s="196" t="s">
        <v>3335</v>
      </c>
      <c r="G1728" s="35"/>
      <c r="H1728" s="35"/>
      <c r="I1728" s="166"/>
      <c r="J1728" s="166"/>
      <c r="K1728" s="35"/>
      <c r="L1728" s="35"/>
      <c r="M1728" s="36"/>
      <c r="N1728" s="197"/>
      <c r="O1728" s="198"/>
      <c r="P1728" s="70"/>
      <c r="Q1728" s="70"/>
      <c r="R1728" s="70"/>
      <c r="S1728" s="70"/>
      <c r="T1728" s="70"/>
      <c r="U1728" s="70"/>
      <c r="V1728" s="70"/>
      <c r="W1728" s="70"/>
      <c r="X1728" s="70"/>
      <c r="Y1728" s="71"/>
      <c r="Z1728" s="33"/>
      <c r="AA1728" s="33"/>
      <c r="AB1728" s="33"/>
      <c r="AC1728" s="33"/>
      <c r="AD1728" s="33"/>
      <c r="AE1728" s="33"/>
      <c r="AT1728" s="14" t="s">
        <v>149</v>
      </c>
      <c r="AU1728" s="14" t="s">
        <v>79</v>
      </c>
    </row>
    <row r="1729" spans="1:65" s="2" customFormat="1" ht="24.2" customHeight="1">
      <c r="A1729" s="33"/>
      <c r="B1729" s="34"/>
      <c r="C1729" s="180" t="s">
        <v>3337</v>
      </c>
      <c r="D1729" s="180" t="s">
        <v>140</v>
      </c>
      <c r="E1729" s="181" t="s">
        <v>3338</v>
      </c>
      <c r="F1729" s="182" t="s">
        <v>3339</v>
      </c>
      <c r="G1729" s="183" t="s">
        <v>143</v>
      </c>
      <c r="H1729" s="184">
        <v>1</v>
      </c>
      <c r="I1729" s="185"/>
      <c r="J1729" s="186"/>
      <c r="K1729" s="187">
        <f>ROUND(P1729*H1729,2)</f>
        <v>0</v>
      </c>
      <c r="L1729" s="182" t="s">
        <v>144</v>
      </c>
      <c r="M1729" s="188"/>
      <c r="N1729" s="189" t="s">
        <v>1</v>
      </c>
      <c r="O1729" s="190" t="s">
        <v>42</v>
      </c>
      <c r="P1729" s="191">
        <f>I1729+J1729</f>
        <v>0</v>
      </c>
      <c r="Q1729" s="191">
        <f>ROUND(I1729*H1729,2)</f>
        <v>0</v>
      </c>
      <c r="R1729" s="191">
        <f>ROUND(J1729*H1729,2)</f>
        <v>0</v>
      </c>
      <c r="S1729" s="70"/>
      <c r="T1729" s="192">
        <f>S1729*H1729</f>
        <v>0</v>
      </c>
      <c r="U1729" s="192">
        <v>0</v>
      </c>
      <c r="V1729" s="192">
        <f>U1729*H1729</f>
        <v>0</v>
      </c>
      <c r="W1729" s="192">
        <v>0</v>
      </c>
      <c r="X1729" s="192">
        <f>W1729*H1729</f>
        <v>0</v>
      </c>
      <c r="Y1729" s="193" t="s">
        <v>1</v>
      </c>
      <c r="Z1729" s="33"/>
      <c r="AA1729" s="33"/>
      <c r="AB1729" s="33"/>
      <c r="AC1729" s="33"/>
      <c r="AD1729" s="33"/>
      <c r="AE1729" s="33"/>
      <c r="AR1729" s="194" t="s">
        <v>152</v>
      </c>
      <c r="AT1729" s="194" t="s">
        <v>140</v>
      </c>
      <c r="AU1729" s="194" t="s">
        <v>79</v>
      </c>
      <c r="AY1729" s="14" t="s">
        <v>146</v>
      </c>
      <c r="BE1729" s="114">
        <f>IF(O1729="základní",K1729,0)</f>
        <v>0</v>
      </c>
      <c r="BF1729" s="114">
        <f>IF(O1729="snížená",K1729,0)</f>
        <v>0</v>
      </c>
      <c r="BG1729" s="114">
        <f>IF(O1729="zákl. přenesená",K1729,0)</f>
        <v>0</v>
      </c>
      <c r="BH1729" s="114">
        <f>IF(O1729="sníž. přenesená",K1729,0)</f>
        <v>0</v>
      </c>
      <c r="BI1729" s="114">
        <f>IF(O1729="nulová",K1729,0)</f>
        <v>0</v>
      </c>
      <c r="BJ1729" s="14" t="s">
        <v>87</v>
      </c>
      <c r="BK1729" s="114">
        <f>ROUND(P1729*H1729,2)</f>
        <v>0</v>
      </c>
      <c r="BL1729" s="14" t="s">
        <v>152</v>
      </c>
      <c r="BM1729" s="194" t="s">
        <v>3340</v>
      </c>
    </row>
    <row r="1730" spans="1:65" s="2" customFormat="1" ht="11.25">
      <c r="A1730" s="33"/>
      <c r="B1730" s="34"/>
      <c r="C1730" s="35"/>
      <c r="D1730" s="195" t="s">
        <v>149</v>
      </c>
      <c r="E1730" s="35"/>
      <c r="F1730" s="196" t="s">
        <v>3339</v>
      </c>
      <c r="G1730" s="35"/>
      <c r="H1730" s="35"/>
      <c r="I1730" s="166"/>
      <c r="J1730" s="166"/>
      <c r="K1730" s="35"/>
      <c r="L1730" s="35"/>
      <c r="M1730" s="36"/>
      <c r="N1730" s="197"/>
      <c r="O1730" s="198"/>
      <c r="P1730" s="70"/>
      <c r="Q1730" s="70"/>
      <c r="R1730" s="70"/>
      <c r="S1730" s="70"/>
      <c r="T1730" s="70"/>
      <c r="U1730" s="70"/>
      <c r="V1730" s="70"/>
      <c r="W1730" s="70"/>
      <c r="X1730" s="70"/>
      <c r="Y1730" s="71"/>
      <c r="Z1730" s="33"/>
      <c r="AA1730" s="33"/>
      <c r="AB1730" s="33"/>
      <c r="AC1730" s="33"/>
      <c r="AD1730" s="33"/>
      <c r="AE1730" s="33"/>
      <c r="AT1730" s="14" t="s">
        <v>149</v>
      </c>
      <c r="AU1730" s="14" t="s">
        <v>79</v>
      </c>
    </row>
    <row r="1731" spans="1:65" s="2" customFormat="1" ht="24.2" customHeight="1">
      <c r="A1731" s="33"/>
      <c r="B1731" s="34"/>
      <c r="C1731" s="180" t="s">
        <v>3341</v>
      </c>
      <c r="D1731" s="180" t="s">
        <v>140</v>
      </c>
      <c r="E1731" s="181" t="s">
        <v>3342</v>
      </c>
      <c r="F1731" s="182" t="s">
        <v>3343</v>
      </c>
      <c r="G1731" s="183" t="s">
        <v>143</v>
      </c>
      <c r="H1731" s="184">
        <v>1</v>
      </c>
      <c r="I1731" s="185"/>
      <c r="J1731" s="186"/>
      <c r="K1731" s="187">
        <f>ROUND(P1731*H1731,2)</f>
        <v>0</v>
      </c>
      <c r="L1731" s="182" t="s">
        <v>144</v>
      </c>
      <c r="M1731" s="188"/>
      <c r="N1731" s="189" t="s">
        <v>1</v>
      </c>
      <c r="O1731" s="190" t="s">
        <v>42</v>
      </c>
      <c r="P1731" s="191">
        <f>I1731+J1731</f>
        <v>0</v>
      </c>
      <c r="Q1731" s="191">
        <f>ROUND(I1731*H1731,2)</f>
        <v>0</v>
      </c>
      <c r="R1731" s="191">
        <f>ROUND(J1731*H1731,2)</f>
        <v>0</v>
      </c>
      <c r="S1731" s="70"/>
      <c r="T1731" s="192">
        <f>S1731*H1731</f>
        <v>0</v>
      </c>
      <c r="U1731" s="192">
        <v>0</v>
      </c>
      <c r="V1731" s="192">
        <f>U1731*H1731</f>
        <v>0</v>
      </c>
      <c r="W1731" s="192">
        <v>0</v>
      </c>
      <c r="X1731" s="192">
        <f>W1731*H1731</f>
        <v>0</v>
      </c>
      <c r="Y1731" s="193" t="s">
        <v>1</v>
      </c>
      <c r="Z1731" s="33"/>
      <c r="AA1731" s="33"/>
      <c r="AB1731" s="33"/>
      <c r="AC1731" s="33"/>
      <c r="AD1731" s="33"/>
      <c r="AE1731" s="33"/>
      <c r="AR1731" s="194" t="s">
        <v>152</v>
      </c>
      <c r="AT1731" s="194" t="s">
        <v>140</v>
      </c>
      <c r="AU1731" s="194" t="s">
        <v>79</v>
      </c>
      <c r="AY1731" s="14" t="s">
        <v>146</v>
      </c>
      <c r="BE1731" s="114">
        <f>IF(O1731="základní",K1731,0)</f>
        <v>0</v>
      </c>
      <c r="BF1731" s="114">
        <f>IF(O1731="snížená",K1731,0)</f>
        <v>0</v>
      </c>
      <c r="BG1731" s="114">
        <f>IF(O1731="zákl. přenesená",K1731,0)</f>
        <v>0</v>
      </c>
      <c r="BH1731" s="114">
        <f>IF(O1731="sníž. přenesená",K1731,0)</f>
        <v>0</v>
      </c>
      <c r="BI1731" s="114">
        <f>IF(O1731="nulová",K1731,0)</f>
        <v>0</v>
      </c>
      <c r="BJ1731" s="14" t="s">
        <v>87</v>
      </c>
      <c r="BK1731" s="114">
        <f>ROUND(P1731*H1731,2)</f>
        <v>0</v>
      </c>
      <c r="BL1731" s="14" t="s">
        <v>152</v>
      </c>
      <c r="BM1731" s="194" t="s">
        <v>3344</v>
      </c>
    </row>
    <row r="1732" spans="1:65" s="2" customFormat="1" ht="11.25">
      <c r="A1732" s="33"/>
      <c r="B1732" s="34"/>
      <c r="C1732" s="35"/>
      <c r="D1732" s="195" t="s">
        <v>149</v>
      </c>
      <c r="E1732" s="35"/>
      <c r="F1732" s="196" t="s">
        <v>3343</v>
      </c>
      <c r="G1732" s="35"/>
      <c r="H1732" s="35"/>
      <c r="I1732" s="166"/>
      <c r="J1732" s="166"/>
      <c r="K1732" s="35"/>
      <c r="L1732" s="35"/>
      <c r="M1732" s="36"/>
      <c r="N1732" s="197"/>
      <c r="O1732" s="198"/>
      <c r="P1732" s="70"/>
      <c r="Q1732" s="70"/>
      <c r="R1732" s="70"/>
      <c r="S1732" s="70"/>
      <c r="T1732" s="70"/>
      <c r="U1732" s="70"/>
      <c r="V1732" s="70"/>
      <c r="W1732" s="70"/>
      <c r="X1732" s="70"/>
      <c r="Y1732" s="71"/>
      <c r="Z1732" s="33"/>
      <c r="AA1732" s="33"/>
      <c r="AB1732" s="33"/>
      <c r="AC1732" s="33"/>
      <c r="AD1732" s="33"/>
      <c r="AE1732" s="33"/>
      <c r="AT1732" s="14" t="s">
        <v>149</v>
      </c>
      <c r="AU1732" s="14" t="s">
        <v>79</v>
      </c>
    </row>
    <row r="1733" spans="1:65" s="2" customFormat="1" ht="24.2" customHeight="1">
      <c r="A1733" s="33"/>
      <c r="B1733" s="34"/>
      <c r="C1733" s="180" t="s">
        <v>3345</v>
      </c>
      <c r="D1733" s="180" t="s">
        <v>140</v>
      </c>
      <c r="E1733" s="181" t="s">
        <v>3346</v>
      </c>
      <c r="F1733" s="182" t="s">
        <v>3347</v>
      </c>
      <c r="G1733" s="183" t="s">
        <v>143</v>
      </c>
      <c r="H1733" s="184">
        <v>1</v>
      </c>
      <c r="I1733" s="185"/>
      <c r="J1733" s="186"/>
      <c r="K1733" s="187">
        <f>ROUND(P1733*H1733,2)</f>
        <v>0</v>
      </c>
      <c r="L1733" s="182" t="s">
        <v>144</v>
      </c>
      <c r="M1733" s="188"/>
      <c r="N1733" s="189" t="s">
        <v>1</v>
      </c>
      <c r="O1733" s="190" t="s">
        <v>42</v>
      </c>
      <c r="P1733" s="191">
        <f>I1733+J1733</f>
        <v>0</v>
      </c>
      <c r="Q1733" s="191">
        <f>ROUND(I1733*H1733,2)</f>
        <v>0</v>
      </c>
      <c r="R1733" s="191">
        <f>ROUND(J1733*H1733,2)</f>
        <v>0</v>
      </c>
      <c r="S1733" s="70"/>
      <c r="T1733" s="192">
        <f>S1733*H1733</f>
        <v>0</v>
      </c>
      <c r="U1733" s="192">
        <v>0</v>
      </c>
      <c r="V1733" s="192">
        <f>U1733*H1733</f>
        <v>0</v>
      </c>
      <c r="W1733" s="192">
        <v>0</v>
      </c>
      <c r="X1733" s="192">
        <f>W1733*H1733</f>
        <v>0</v>
      </c>
      <c r="Y1733" s="193" t="s">
        <v>1</v>
      </c>
      <c r="Z1733" s="33"/>
      <c r="AA1733" s="33"/>
      <c r="AB1733" s="33"/>
      <c r="AC1733" s="33"/>
      <c r="AD1733" s="33"/>
      <c r="AE1733" s="33"/>
      <c r="AR1733" s="194" t="s">
        <v>152</v>
      </c>
      <c r="AT1733" s="194" t="s">
        <v>140</v>
      </c>
      <c r="AU1733" s="194" t="s">
        <v>79</v>
      </c>
      <c r="AY1733" s="14" t="s">
        <v>146</v>
      </c>
      <c r="BE1733" s="114">
        <f>IF(O1733="základní",K1733,0)</f>
        <v>0</v>
      </c>
      <c r="BF1733" s="114">
        <f>IF(O1733="snížená",K1733,0)</f>
        <v>0</v>
      </c>
      <c r="BG1733" s="114">
        <f>IF(O1733="zákl. přenesená",K1733,0)</f>
        <v>0</v>
      </c>
      <c r="BH1733" s="114">
        <f>IF(O1733="sníž. přenesená",K1733,0)</f>
        <v>0</v>
      </c>
      <c r="BI1733" s="114">
        <f>IF(O1733="nulová",K1733,0)</f>
        <v>0</v>
      </c>
      <c r="BJ1733" s="14" t="s">
        <v>87</v>
      </c>
      <c r="BK1733" s="114">
        <f>ROUND(P1733*H1733,2)</f>
        <v>0</v>
      </c>
      <c r="BL1733" s="14" t="s">
        <v>152</v>
      </c>
      <c r="BM1733" s="194" t="s">
        <v>3348</v>
      </c>
    </row>
    <row r="1734" spans="1:65" s="2" customFormat="1" ht="11.25">
      <c r="A1734" s="33"/>
      <c r="B1734" s="34"/>
      <c r="C1734" s="35"/>
      <c r="D1734" s="195" t="s">
        <v>149</v>
      </c>
      <c r="E1734" s="35"/>
      <c r="F1734" s="196" t="s">
        <v>3347</v>
      </c>
      <c r="G1734" s="35"/>
      <c r="H1734" s="35"/>
      <c r="I1734" s="166"/>
      <c r="J1734" s="166"/>
      <c r="K1734" s="35"/>
      <c r="L1734" s="35"/>
      <c r="M1734" s="36"/>
      <c r="N1734" s="197"/>
      <c r="O1734" s="198"/>
      <c r="P1734" s="70"/>
      <c r="Q1734" s="70"/>
      <c r="R1734" s="70"/>
      <c r="S1734" s="70"/>
      <c r="T1734" s="70"/>
      <c r="U1734" s="70"/>
      <c r="V1734" s="70"/>
      <c r="W1734" s="70"/>
      <c r="X1734" s="70"/>
      <c r="Y1734" s="71"/>
      <c r="Z1734" s="33"/>
      <c r="AA1734" s="33"/>
      <c r="AB1734" s="33"/>
      <c r="AC1734" s="33"/>
      <c r="AD1734" s="33"/>
      <c r="AE1734" s="33"/>
      <c r="AT1734" s="14" t="s">
        <v>149</v>
      </c>
      <c r="AU1734" s="14" t="s">
        <v>79</v>
      </c>
    </row>
    <row r="1735" spans="1:65" s="2" customFormat="1" ht="24.2" customHeight="1">
      <c r="A1735" s="33"/>
      <c r="B1735" s="34"/>
      <c r="C1735" s="180" t="s">
        <v>3349</v>
      </c>
      <c r="D1735" s="180" t="s">
        <v>140</v>
      </c>
      <c r="E1735" s="181" t="s">
        <v>3350</v>
      </c>
      <c r="F1735" s="182" t="s">
        <v>3351</v>
      </c>
      <c r="G1735" s="183" t="s">
        <v>143</v>
      </c>
      <c r="H1735" s="184">
        <v>1</v>
      </c>
      <c r="I1735" s="185"/>
      <c r="J1735" s="186"/>
      <c r="K1735" s="187">
        <f>ROUND(P1735*H1735,2)</f>
        <v>0</v>
      </c>
      <c r="L1735" s="182" t="s">
        <v>144</v>
      </c>
      <c r="M1735" s="188"/>
      <c r="N1735" s="189" t="s">
        <v>1</v>
      </c>
      <c r="O1735" s="190" t="s">
        <v>42</v>
      </c>
      <c r="P1735" s="191">
        <f>I1735+J1735</f>
        <v>0</v>
      </c>
      <c r="Q1735" s="191">
        <f>ROUND(I1735*H1735,2)</f>
        <v>0</v>
      </c>
      <c r="R1735" s="191">
        <f>ROUND(J1735*H1735,2)</f>
        <v>0</v>
      </c>
      <c r="S1735" s="70"/>
      <c r="T1735" s="192">
        <f>S1735*H1735</f>
        <v>0</v>
      </c>
      <c r="U1735" s="192">
        <v>0</v>
      </c>
      <c r="V1735" s="192">
        <f>U1735*H1735</f>
        <v>0</v>
      </c>
      <c r="W1735" s="192">
        <v>0</v>
      </c>
      <c r="X1735" s="192">
        <f>W1735*H1735</f>
        <v>0</v>
      </c>
      <c r="Y1735" s="193" t="s">
        <v>1</v>
      </c>
      <c r="Z1735" s="33"/>
      <c r="AA1735" s="33"/>
      <c r="AB1735" s="33"/>
      <c r="AC1735" s="33"/>
      <c r="AD1735" s="33"/>
      <c r="AE1735" s="33"/>
      <c r="AR1735" s="194" t="s">
        <v>152</v>
      </c>
      <c r="AT1735" s="194" t="s">
        <v>140</v>
      </c>
      <c r="AU1735" s="194" t="s">
        <v>79</v>
      </c>
      <c r="AY1735" s="14" t="s">
        <v>146</v>
      </c>
      <c r="BE1735" s="114">
        <f>IF(O1735="základní",K1735,0)</f>
        <v>0</v>
      </c>
      <c r="BF1735" s="114">
        <f>IF(O1735="snížená",K1735,0)</f>
        <v>0</v>
      </c>
      <c r="BG1735" s="114">
        <f>IF(O1735="zákl. přenesená",K1735,0)</f>
        <v>0</v>
      </c>
      <c r="BH1735" s="114">
        <f>IF(O1735="sníž. přenesená",K1735,0)</f>
        <v>0</v>
      </c>
      <c r="BI1735" s="114">
        <f>IF(O1735="nulová",K1735,0)</f>
        <v>0</v>
      </c>
      <c r="BJ1735" s="14" t="s">
        <v>87</v>
      </c>
      <c r="BK1735" s="114">
        <f>ROUND(P1735*H1735,2)</f>
        <v>0</v>
      </c>
      <c r="BL1735" s="14" t="s">
        <v>152</v>
      </c>
      <c r="BM1735" s="194" t="s">
        <v>3352</v>
      </c>
    </row>
    <row r="1736" spans="1:65" s="2" customFormat="1" ht="11.25">
      <c r="A1736" s="33"/>
      <c r="B1736" s="34"/>
      <c r="C1736" s="35"/>
      <c r="D1736" s="195" t="s">
        <v>149</v>
      </c>
      <c r="E1736" s="35"/>
      <c r="F1736" s="196" t="s">
        <v>3351</v>
      </c>
      <c r="G1736" s="35"/>
      <c r="H1736" s="35"/>
      <c r="I1736" s="166"/>
      <c r="J1736" s="166"/>
      <c r="K1736" s="35"/>
      <c r="L1736" s="35"/>
      <c r="M1736" s="36"/>
      <c r="N1736" s="199"/>
      <c r="O1736" s="200"/>
      <c r="P1736" s="201"/>
      <c r="Q1736" s="201"/>
      <c r="R1736" s="201"/>
      <c r="S1736" s="201"/>
      <c r="T1736" s="201"/>
      <c r="U1736" s="201"/>
      <c r="V1736" s="201"/>
      <c r="W1736" s="201"/>
      <c r="X1736" s="201"/>
      <c r="Y1736" s="202"/>
      <c r="Z1736" s="33"/>
      <c r="AA1736" s="33"/>
      <c r="AB1736" s="33"/>
      <c r="AC1736" s="33"/>
      <c r="AD1736" s="33"/>
      <c r="AE1736" s="33"/>
      <c r="AT1736" s="14" t="s">
        <v>149</v>
      </c>
      <c r="AU1736" s="14" t="s">
        <v>79</v>
      </c>
    </row>
    <row r="1737" spans="1:65" s="2" customFormat="1" ht="6.95" customHeight="1">
      <c r="A1737" s="33"/>
      <c r="B1737" s="53"/>
      <c r="C1737" s="54"/>
      <c r="D1737" s="54"/>
      <c r="E1737" s="54"/>
      <c r="F1737" s="54"/>
      <c r="G1737" s="54"/>
      <c r="H1737" s="54"/>
      <c r="I1737" s="54"/>
      <c r="J1737" s="54"/>
      <c r="K1737" s="54"/>
      <c r="L1737" s="54"/>
      <c r="M1737" s="36"/>
      <c r="N1737" s="33"/>
      <c r="P1737" s="33"/>
      <c r="Q1737" s="33"/>
      <c r="R1737" s="33"/>
      <c r="S1737" s="33"/>
      <c r="T1737" s="33"/>
      <c r="U1737" s="33"/>
      <c r="V1737" s="33"/>
      <c r="W1737" s="33"/>
      <c r="X1737" s="33"/>
      <c r="Y1737" s="33"/>
      <c r="Z1737" s="33"/>
      <c r="AA1737" s="33"/>
      <c r="AB1737" s="33"/>
      <c r="AC1737" s="33"/>
      <c r="AD1737" s="33"/>
      <c r="AE1737" s="33"/>
    </row>
  </sheetData>
  <sheetProtection algorithmName="SHA-512" hashValue="DA2CwAoKCNvz+gy0gZKc5+ZIcJVGipVVUWrwWZSE6Bb4HSyw+JCm/nuh3Re+u1xdIpi1FVrRC+JBt9+AtuZFuQ==" saltValue="u7PMfksiWGSSzHKxs5Nanip+bg7nKU/mBm8MLogqtl3GyLloqVS2Het+gOjLwj5eYhxC6zvCz9QH9ZYjzm/omA==" spinCount="100000" sheet="1" objects="1" scenarios="1" formatColumns="0" formatRows="0" autoFilter="0"/>
  <autoFilter ref="C125:L1736"/>
  <mergeCells count="14">
    <mergeCell ref="D104:F104"/>
    <mergeCell ref="E116:H116"/>
    <mergeCell ref="E118:H118"/>
    <mergeCell ref="M2:Z2"/>
    <mergeCell ref="E87:H87"/>
    <mergeCell ref="D100:F100"/>
    <mergeCell ref="D101:F101"/>
    <mergeCell ref="D102:F102"/>
    <mergeCell ref="D103:F10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T2" s="14" t="s">
        <v>92</v>
      </c>
    </row>
    <row r="3" spans="1:46" s="1" customFormat="1" ht="6.95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7"/>
      <c r="AT3" s="14" t="s">
        <v>89</v>
      </c>
    </row>
    <row r="4" spans="1:46" s="1" customFormat="1" ht="24.95" customHeight="1">
      <c r="B4" s="17"/>
      <c r="D4" s="123" t="s">
        <v>102</v>
      </c>
      <c r="M4" s="17"/>
      <c r="N4" s="124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25" t="s">
        <v>17</v>
      </c>
      <c r="M6" s="17"/>
    </row>
    <row r="7" spans="1:46" s="1" customFormat="1" ht="16.5" customHeight="1">
      <c r="B7" s="17"/>
      <c r="E7" s="288" t="str">
        <f>'Rekapitulace stavby'!K6</f>
        <v>Oprava elektronických dílů zabezpečovacího zařízení</v>
      </c>
      <c r="F7" s="289"/>
      <c r="G7" s="289"/>
      <c r="H7" s="289"/>
      <c r="M7" s="17"/>
    </row>
    <row r="8" spans="1:46" s="2" customFormat="1" ht="12" customHeight="1">
      <c r="A8" s="33"/>
      <c r="B8" s="36"/>
      <c r="C8" s="33"/>
      <c r="D8" s="125" t="s">
        <v>103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6"/>
      <c r="C9" s="33"/>
      <c r="D9" s="33"/>
      <c r="E9" s="290" t="s">
        <v>3353</v>
      </c>
      <c r="F9" s="291"/>
      <c r="G9" s="291"/>
      <c r="H9" s="291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6"/>
      <c r="C11" s="33"/>
      <c r="D11" s="125" t="s">
        <v>19</v>
      </c>
      <c r="E11" s="33"/>
      <c r="F11" s="126" t="s">
        <v>1</v>
      </c>
      <c r="G11" s="33"/>
      <c r="H11" s="33"/>
      <c r="I11" s="125" t="s">
        <v>20</v>
      </c>
      <c r="J11" s="126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6"/>
      <c r="C12" s="33"/>
      <c r="D12" s="125" t="s">
        <v>21</v>
      </c>
      <c r="E12" s="33"/>
      <c r="F12" s="126" t="s">
        <v>22</v>
      </c>
      <c r="G12" s="33"/>
      <c r="H12" s="33"/>
      <c r="I12" s="125" t="s">
        <v>23</v>
      </c>
      <c r="J12" s="127" t="str">
        <f>'Rekapitulace stavby'!AN8</f>
        <v>31. 5. 2020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6"/>
      <c r="C14" s="33"/>
      <c r="D14" s="125" t="s">
        <v>25</v>
      </c>
      <c r="E14" s="33"/>
      <c r="F14" s="33"/>
      <c r="G14" s="33"/>
      <c r="H14" s="33"/>
      <c r="I14" s="125" t="s">
        <v>26</v>
      </c>
      <c r="J14" s="126" t="str">
        <f>IF('Rekapitulace stavby'!AN10="","",'Rekapitulace stavby'!AN10)</f>
        <v/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6"/>
      <c r="C15" s="33"/>
      <c r="D15" s="33"/>
      <c r="E15" s="126" t="str">
        <f>IF('Rekapitulace stavby'!E11="","",'Rekapitulace stavby'!E11)</f>
        <v xml:space="preserve"> </v>
      </c>
      <c r="F15" s="33"/>
      <c r="G15" s="33"/>
      <c r="H15" s="33"/>
      <c r="I15" s="125" t="s">
        <v>27</v>
      </c>
      <c r="J15" s="126" t="str">
        <f>IF('Rekapitulace stavby'!AN11="","",'Rekapitulace stavby'!AN11)</f>
        <v/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6"/>
      <c r="C17" s="33"/>
      <c r="D17" s="125" t="s">
        <v>28</v>
      </c>
      <c r="E17" s="33"/>
      <c r="F17" s="33"/>
      <c r="G17" s="33"/>
      <c r="H17" s="33"/>
      <c r="I17" s="125" t="s">
        <v>26</v>
      </c>
      <c r="J17" s="27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6"/>
      <c r="C18" s="33"/>
      <c r="D18" s="33"/>
      <c r="E18" s="292" t="str">
        <f>'Rekapitulace stavby'!E14</f>
        <v>Vyplň údaj</v>
      </c>
      <c r="F18" s="293"/>
      <c r="G18" s="293"/>
      <c r="H18" s="293"/>
      <c r="I18" s="125" t="s">
        <v>27</v>
      </c>
      <c r="J18" s="27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6"/>
      <c r="C20" s="33"/>
      <c r="D20" s="125" t="s">
        <v>30</v>
      </c>
      <c r="E20" s="33"/>
      <c r="F20" s="33"/>
      <c r="G20" s="33"/>
      <c r="H20" s="33"/>
      <c r="I20" s="125" t="s">
        <v>26</v>
      </c>
      <c r="J20" s="126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6"/>
      <c r="C21" s="33"/>
      <c r="D21" s="33"/>
      <c r="E21" s="126" t="str">
        <f>IF('Rekapitulace stavby'!E17="","",'Rekapitulace stavby'!E17)</f>
        <v xml:space="preserve"> </v>
      </c>
      <c r="F21" s="33"/>
      <c r="G21" s="33"/>
      <c r="H21" s="33"/>
      <c r="I21" s="125" t="s">
        <v>27</v>
      </c>
      <c r="J21" s="126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6"/>
      <c r="C23" s="33"/>
      <c r="D23" s="125" t="s">
        <v>31</v>
      </c>
      <c r="E23" s="33"/>
      <c r="F23" s="33"/>
      <c r="G23" s="33"/>
      <c r="H23" s="33"/>
      <c r="I23" s="125" t="s">
        <v>26</v>
      </c>
      <c r="J23" s="126" t="s">
        <v>1</v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6"/>
      <c r="C24" s="33"/>
      <c r="D24" s="33"/>
      <c r="E24" s="126" t="s">
        <v>3354</v>
      </c>
      <c r="F24" s="33"/>
      <c r="G24" s="33"/>
      <c r="H24" s="33"/>
      <c r="I24" s="125" t="s">
        <v>27</v>
      </c>
      <c r="J24" s="126" t="s">
        <v>1</v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6"/>
      <c r="C26" s="33"/>
      <c r="D26" s="125" t="s">
        <v>32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8"/>
      <c r="B27" s="129"/>
      <c r="C27" s="128"/>
      <c r="D27" s="128"/>
      <c r="E27" s="294" t="s">
        <v>1</v>
      </c>
      <c r="F27" s="294"/>
      <c r="G27" s="294"/>
      <c r="H27" s="294"/>
      <c r="I27" s="128"/>
      <c r="J27" s="128"/>
      <c r="K27" s="128"/>
      <c r="L27" s="128"/>
      <c r="M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pans="1:31" s="2" customFormat="1" ht="6.95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6"/>
      <c r="C29" s="33"/>
      <c r="D29" s="131"/>
      <c r="E29" s="131"/>
      <c r="F29" s="131"/>
      <c r="G29" s="131"/>
      <c r="H29" s="131"/>
      <c r="I29" s="131"/>
      <c r="J29" s="131"/>
      <c r="K29" s="131"/>
      <c r="L29" s="131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6"/>
      <c r="C30" s="33"/>
      <c r="D30" s="126" t="s">
        <v>105</v>
      </c>
      <c r="E30" s="33"/>
      <c r="F30" s="33"/>
      <c r="G30" s="33"/>
      <c r="H30" s="33"/>
      <c r="I30" s="33"/>
      <c r="J30" s="33"/>
      <c r="K30" s="132">
        <f>K96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2.75">
      <c r="A31" s="33"/>
      <c r="B31" s="36"/>
      <c r="C31" s="33"/>
      <c r="D31" s="33"/>
      <c r="E31" s="125" t="s">
        <v>34</v>
      </c>
      <c r="F31" s="33"/>
      <c r="G31" s="33"/>
      <c r="H31" s="33"/>
      <c r="I31" s="33"/>
      <c r="J31" s="33"/>
      <c r="K31" s="133">
        <f>I96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2.75">
      <c r="A32" s="33"/>
      <c r="B32" s="36"/>
      <c r="C32" s="33"/>
      <c r="D32" s="33"/>
      <c r="E32" s="125" t="s">
        <v>35</v>
      </c>
      <c r="F32" s="33"/>
      <c r="G32" s="33"/>
      <c r="H32" s="33"/>
      <c r="I32" s="33"/>
      <c r="J32" s="33"/>
      <c r="K32" s="133">
        <f>J96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6"/>
      <c r="C33" s="33"/>
      <c r="D33" s="134" t="s">
        <v>96</v>
      </c>
      <c r="E33" s="33"/>
      <c r="F33" s="33"/>
      <c r="G33" s="33"/>
      <c r="H33" s="33"/>
      <c r="I33" s="33"/>
      <c r="J33" s="33"/>
      <c r="K33" s="132">
        <f>K103</f>
        <v>0</v>
      </c>
      <c r="L33" s="33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25.35" customHeight="1">
      <c r="A34" s="33"/>
      <c r="B34" s="36"/>
      <c r="C34" s="33"/>
      <c r="D34" s="135" t="s">
        <v>37</v>
      </c>
      <c r="E34" s="33"/>
      <c r="F34" s="33"/>
      <c r="G34" s="33"/>
      <c r="H34" s="33"/>
      <c r="I34" s="33"/>
      <c r="J34" s="33"/>
      <c r="K34" s="136">
        <f>ROUND(K30 + K33, 2)</f>
        <v>0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6.95" customHeight="1">
      <c r="A35" s="33"/>
      <c r="B35" s="36"/>
      <c r="C35" s="33"/>
      <c r="D35" s="131"/>
      <c r="E35" s="131"/>
      <c r="F35" s="131"/>
      <c r="G35" s="131"/>
      <c r="H35" s="131"/>
      <c r="I35" s="131"/>
      <c r="J35" s="131"/>
      <c r="K35" s="131"/>
      <c r="L35" s="131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6"/>
      <c r="C36" s="33"/>
      <c r="D36" s="33"/>
      <c r="E36" s="33"/>
      <c r="F36" s="137" t="s">
        <v>39</v>
      </c>
      <c r="G36" s="33"/>
      <c r="H36" s="33"/>
      <c r="I36" s="137" t="s">
        <v>38</v>
      </c>
      <c r="J36" s="33"/>
      <c r="K36" s="137" t="s">
        <v>40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customHeight="1">
      <c r="A37" s="33"/>
      <c r="B37" s="36"/>
      <c r="C37" s="33"/>
      <c r="D37" s="138" t="s">
        <v>41</v>
      </c>
      <c r="E37" s="125" t="s">
        <v>42</v>
      </c>
      <c r="F37" s="133">
        <f>ROUND((SUM(BE103:BE110) + SUM(BE130:BE140)),  2)</f>
        <v>0</v>
      </c>
      <c r="G37" s="33"/>
      <c r="H37" s="33"/>
      <c r="I37" s="139">
        <v>0.21</v>
      </c>
      <c r="J37" s="33"/>
      <c r="K37" s="133">
        <f>ROUND(((SUM(BE103:BE110) + SUM(BE130:BE140))*I37),  2)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6"/>
      <c r="C38" s="33"/>
      <c r="D38" s="33"/>
      <c r="E38" s="125" t="s">
        <v>43</v>
      </c>
      <c r="F38" s="133">
        <f>ROUND((SUM(BF103:BF110) + SUM(BF130:BF140)),  2)</f>
        <v>0</v>
      </c>
      <c r="G38" s="33"/>
      <c r="H38" s="33"/>
      <c r="I38" s="139">
        <v>0.15</v>
      </c>
      <c r="J38" s="33"/>
      <c r="K38" s="133">
        <f>ROUND(((SUM(BF103:BF110) + SUM(BF130:BF140))*I38),  2)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6"/>
      <c r="C39" s="33"/>
      <c r="D39" s="33"/>
      <c r="E39" s="125" t="s">
        <v>44</v>
      </c>
      <c r="F39" s="133">
        <f>ROUND((SUM(BG103:BG110) + SUM(BG130:BG140)),  2)</f>
        <v>0</v>
      </c>
      <c r="G39" s="33"/>
      <c r="H39" s="33"/>
      <c r="I39" s="139">
        <v>0.21</v>
      </c>
      <c r="J39" s="33"/>
      <c r="K39" s="133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6"/>
      <c r="C40" s="33"/>
      <c r="D40" s="33"/>
      <c r="E40" s="125" t="s">
        <v>45</v>
      </c>
      <c r="F40" s="133">
        <f>ROUND((SUM(BH103:BH110) + SUM(BH130:BH140)),  2)</f>
        <v>0</v>
      </c>
      <c r="G40" s="33"/>
      <c r="H40" s="33"/>
      <c r="I40" s="139">
        <v>0.15</v>
      </c>
      <c r="J40" s="33"/>
      <c r="K40" s="133">
        <f>0</f>
        <v>0</v>
      </c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4.45" hidden="1" customHeight="1">
      <c r="A41" s="33"/>
      <c r="B41" s="36"/>
      <c r="C41" s="33"/>
      <c r="D41" s="33"/>
      <c r="E41" s="125" t="s">
        <v>46</v>
      </c>
      <c r="F41" s="133">
        <f>ROUND((SUM(BI103:BI110) + SUM(BI130:BI140)),  2)</f>
        <v>0</v>
      </c>
      <c r="G41" s="33"/>
      <c r="H41" s="33"/>
      <c r="I41" s="139">
        <v>0</v>
      </c>
      <c r="J41" s="33"/>
      <c r="K41" s="133">
        <f>0</f>
        <v>0</v>
      </c>
      <c r="L41" s="33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6.95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.35" customHeight="1">
      <c r="A43" s="33"/>
      <c r="B43" s="36"/>
      <c r="C43" s="140"/>
      <c r="D43" s="141" t="s">
        <v>47</v>
      </c>
      <c r="E43" s="142"/>
      <c r="F43" s="142"/>
      <c r="G43" s="143" t="s">
        <v>48</v>
      </c>
      <c r="H43" s="144" t="s">
        <v>49</v>
      </c>
      <c r="I43" s="142"/>
      <c r="J43" s="142"/>
      <c r="K43" s="145">
        <f>SUM(K34:K41)</f>
        <v>0</v>
      </c>
      <c r="L43" s="146"/>
      <c r="M43" s="50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14.45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0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50"/>
      <c r="D50" s="147" t="s">
        <v>50</v>
      </c>
      <c r="E50" s="148"/>
      <c r="F50" s="148"/>
      <c r="G50" s="147" t="s">
        <v>51</v>
      </c>
      <c r="H50" s="148"/>
      <c r="I50" s="148"/>
      <c r="J50" s="148"/>
      <c r="K50" s="148"/>
      <c r="L50" s="148"/>
      <c r="M50" s="50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3"/>
      <c r="B61" s="36"/>
      <c r="C61" s="33"/>
      <c r="D61" s="149" t="s">
        <v>52</v>
      </c>
      <c r="E61" s="150"/>
      <c r="F61" s="151" t="s">
        <v>53</v>
      </c>
      <c r="G61" s="149" t="s">
        <v>52</v>
      </c>
      <c r="H61" s="150"/>
      <c r="I61" s="150"/>
      <c r="J61" s="152" t="s">
        <v>53</v>
      </c>
      <c r="K61" s="150"/>
      <c r="L61" s="150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3"/>
      <c r="B65" s="36"/>
      <c r="C65" s="33"/>
      <c r="D65" s="147" t="s">
        <v>54</v>
      </c>
      <c r="E65" s="153"/>
      <c r="F65" s="153"/>
      <c r="G65" s="147" t="s">
        <v>55</v>
      </c>
      <c r="H65" s="153"/>
      <c r="I65" s="153"/>
      <c r="J65" s="153"/>
      <c r="K65" s="153"/>
      <c r="L65" s="153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3"/>
      <c r="B76" s="36"/>
      <c r="C76" s="33"/>
      <c r="D76" s="149" t="s">
        <v>52</v>
      </c>
      <c r="E76" s="150"/>
      <c r="F76" s="151" t="s">
        <v>53</v>
      </c>
      <c r="G76" s="149" t="s">
        <v>52</v>
      </c>
      <c r="H76" s="150"/>
      <c r="I76" s="150"/>
      <c r="J76" s="152" t="s">
        <v>53</v>
      </c>
      <c r="K76" s="150"/>
      <c r="L76" s="150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4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6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0" t="s">
        <v>106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6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Oprava elektronických dílů zabezpečovacího zařízení</v>
      </c>
      <c r="F85" s="296"/>
      <c r="G85" s="296"/>
      <c r="H85" s="296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6" t="s">
        <v>103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0" t="str">
        <f>E9</f>
        <v>PS02 - Vedlejší rozpočtové náklady</v>
      </c>
      <c r="F87" s="297"/>
      <c r="G87" s="297"/>
      <c r="H87" s="297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6" t="s">
        <v>21</v>
      </c>
      <c r="D89" s="35"/>
      <c r="E89" s="35"/>
      <c r="F89" s="24" t="str">
        <f>F12</f>
        <v xml:space="preserve"> </v>
      </c>
      <c r="G89" s="35"/>
      <c r="H89" s="35"/>
      <c r="I89" s="26" t="s">
        <v>23</v>
      </c>
      <c r="J89" s="65" t="str">
        <f>IF(J12="","",J12)</f>
        <v>31. 5. 2020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6" t="s">
        <v>25</v>
      </c>
      <c r="D91" s="35"/>
      <c r="E91" s="35"/>
      <c r="F91" s="24" t="str">
        <f>E15</f>
        <v xml:space="preserve"> </v>
      </c>
      <c r="G91" s="35"/>
      <c r="H91" s="35"/>
      <c r="I91" s="26" t="s">
        <v>30</v>
      </c>
      <c r="J91" s="29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6" t="s">
        <v>28</v>
      </c>
      <c r="D92" s="35"/>
      <c r="E92" s="35"/>
      <c r="F92" s="24" t="str">
        <f>IF(E18="","",E18)</f>
        <v>Vyplň údaj</v>
      </c>
      <c r="G92" s="35"/>
      <c r="H92" s="35"/>
      <c r="I92" s="26" t="s">
        <v>31</v>
      </c>
      <c r="J92" s="29" t="str">
        <f>E24</f>
        <v>Bc. Komzák Roman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8" t="s">
        <v>107</v>
      </c>
      <c r="D94" s="119"/>
      <c r="E94" s="119"/>
      <c r="F94" s="119"/>
      <c r="G94" s="119"/>
      <c r="H94" s="119"/>
      <c r="I94" s="159" t="s">
        <v>108</v>
      </c>
      <c r="J94" s="159" t="s">
        <v>109</v>
      </c>
      <c r="K94" s="159" t="s">
        <v>110</v>
      </c>
      <c r="L94" s="119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60" t="s">
        <v>111</v>
      </c>
      <c r="D96" s="35"/>
      <c r="E96" s="35"/>
      <c r="F96" s="35"/>
      <c r="G96" s="35"/>
      <c r="H96" s="35"/>
      <c r="I96" s="83">
        <f>Q130</f>
        <v>0</v>
      </c>
      <c r="J96" s="83">
        <f>R130</f>
        <v>0</v>
      </c>
      <c r="K96" s="83">
        <f>K130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112</v>
      </c>
    </row>
    <row r="97" spans="1:65" s="10" customFormat="1" ht="24.95" customHeight="1">
      <c r="B97" s="203"/>
      <c r="C97" s="204"/>
      <c r="D97" s="205" t="s">
        <v>3355</v>
      </c>
      <c r="E97" s="206"/>
      <c r="F97" s="206"/>
      <c r="G97" s="206"/>
      <c r="H97" s="206"/>
      <c r="I97" s="207">
        <f>Q131</f>
        <v>0</v>
      </c>
      <c r="J97" s="207">
        <f>R131</f>
        <v>0</v>
      </c>
      <c r="K97" s="207">
        <f>K131</f>
        <v>0</v>
      </c>
      <c r="L97" s="204"/>
      <c r="M97" s="208"/>
    </row>
    <row r="98" spans="1:65" s="10" customFormat="1" ht="24.95" customHeight="1">
      <c r="B98" s="203"/>
      <c r="C98" s="204"/>
      <c r="D98" s="205" t="s">
        <v>3356</v>
      </c>
      <c r="E98" s="206"/>
      <c r="F98" s="206"/>
      <c r="G98" s="206"/>
      <c r="H98" s="206"/>
      <c r="I98" s="207">
        <f>Q134</f>
        <v>0</v>
      </c>
      <c r="J98" s="207">
        <f>R134</f>
        <v>0</v>
      </c>
      <c r="K98" s="207">
        <f>K134</f>
        <v>0</v>
      </c>
      <c r="L98" s="204"/>
      <c r="M98" s="208"/>
    </row>
    <row r="99" spans="1:65" s="11" customFormat="1" ht="19.899999999999999" customHeight="1">
      <c r="B99" s="209"/>
      <c r="C99" s="210"/>
      <c r="D99" s="211" t="s">
        <v>3357</v>
      </c>
      <c r="E99" s="212"/>
      <c r="F99" s="212"/>
      <c r="G99" s="212"/>
      <c r="H99" s="212"/>
      <c r="I99" s="213">
        <f>Q135</f>
        <v>0</v>
      </c>
      <c r="J99" s="213">
        <f>R135</f>
        <v>0</v>
      </c>
      <c r="K99" s="213">
        <f>K135</f>
        <v>0</v>
      </c>
      <c r="L99" s="210"/>
      <c r="M99" s="214"/>
    </row>
    <row r="100" spans="1:65" s="11" customFormat="1" ht="19.899999999999999" customHeight="1">
      <c r="B100" s="209"/>
      <c r="C100" s="210"/>
      <c r="D100" s="211" t="s">
        <v>3358</v>
      </c>
      <c r="E100" s="212"/>
      <c r="F100" s="212"/>
      <c r="G100" s="212"/>
      <c r="H100" s="212"/>
      <c r="I100" s="213">
        <f>Q138</f>
        <v>0</v>
      </c>
      <c r="J100" s="213">
        <f>R138</f>
        <v>0</v>
      </c>
      <c r="K100" s="213">
        <f>K138</f>
        <v>0</v>
      </c>
      <c r="L100" s="210"/>
      <c r="M100" s="214"/>
    </row>
    <row r="101" spans="1:65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65" s="2" customFormat="1" ht="6.9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65" s="2" customFormat="1" ht="29.25" customHeight="1">
      <c r="A103" s="33"/>
      <c r="B103" s="34"/>
      <c r="C103" s="160" t="s">
        <v>113</v>
      </c>
      <c r="D103" s="35"/>
      <c r="E103" s="35"/>
      <c r="F103" s="35"/>
      <c r="G103" s="35"/>
      <c r="H103" s="35"/>
      <c r="I103" s="35"/>
      <c r="J103" s="35"/>
      <c r="K103" s="161">
        <f>ROUND(K104 + K105 + K106 + K107 + K108 + K109,2)</f>
        <v>0</v>
      </c>
      <c r="L103" s="35"/>
      <c r="M103" s="50"/>
      <c r="O103" s="162" t="s">
        <v>41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65" s="2" customFormat="1" ht="18" customHeight="1">
      <c r="A104" s="33"/>
      <c r="B104" s="34"/>
      <c r="C104" s="35"/>
      <c r="D104" s="262" t="s">
        <v>114</v>
      </c>
      <c r="E104" s="259"/>
      <c r="F104" s="259"/>
      <c r="G104" s="35"/>
      <c r="H104" s="35"/>
      <c r="I104" s="35"/>
      <c r="J104" s="35"/>
      <c r="K104" s="110">
        <v>0</v>
      </c>
      <c r="L104" s="35"/>
      <c r="M104" s="163"/>
      <c r="N104" s="164"/>
      <c r="O104" s="165" t="s">
        <v>42</v>
      </c>
      <c r="P104" s="164"/>
      <c r="Q104" s="164"/>
      <c r="R104" s="164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7" t="s">
        <v>115</v>
      </c>
      <c r="AZ104" s="164"/>
      <c r="BA104" s="164"/>
      <c r="BB104" s="164"/>
      <c r="BC104" s="164"/>
      <c r="BD104" s="164"/>
      <c r="BE104" s="168">
        <f t="shared" ref="BE104:BE109" si="0">IF(O104="základní",K104,0)</f>
        <v>0</v>
      </c>
      <c r="BF104" s="168">
        <f t="shared" ref="BF104:BF109" si="1">IF(O104="snížená",K104,0)</f>
        <v>0</v>
      </c>
      <c r="BG104" s="168">
        <f t="shared" ref="BG104:BG109" si="2">IF(O104="zákl. přenesená",K104,0)</f>
        <v>0</v>
      </c>
      <c r="BH104" s="168">
        <f t="shared" ref="BH104:BH109" si="3">IF(O104="sníž. přenesená",K104,0)</f>
        <v>0</v>
      </c>
      <c r="BI104" s="168">
        <f t="shared" ref="BI104:BI109" si="4">IF(O104="nulová",K104,0)</f>
        <v>0</v>
      </c>
      <c r="BJ104" s="167" t="s">
        <v>87</v>
      </c>
      <c r="BK104" s="164"/>
      <c r="BL104" s="164"/>
      <c r="BM104" s="164"/>
    </row>
    <row r="105" spans="1:65" s="2" customFormat="1" ht="18" customHeight="1">
      <c r="A105" s="33"/>
      <c r="B105" s="34"/>
      <c r="C105" s="35"/>
      <c r="D105" s="262" t="s">
        <v>116</v>
      </c>
      <c r="E105" s="259"/>
      <c r="F105" s="259"/>
      <c r="G105" s="35"/>
      <c r="H105" s="35"/>
      <c r="I105" s="35"/>
      <c r="J105" s="35"/>
      <c r="K105" s="110">
        <v>0</v>
      </c>
      <c r="L105" s="35"/>
      <c r="M105" s="163"/>
      <c r="N105" s="164"/>
      <c r="O105" s="165" t="s">
        <v>42</v>
      </c>
      <c r="P105" s="164"/>
      <c r="Q105" s="164"/>
      <c r="R105" s="164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7" t="s">
        <v>115</v>
      </c>
      <c r="AZ105" s="164"/>
      <c r="BA105" s="164"/>
      <c r="BB105" s="164"/>
      <c r="BC105" s="164"/>
      <c r="BD105" s="164"/>
      <c r="BE105" s="168">
        <f t="shared" si="0"/>
        <v>0</v>
      </c>
      <c r="BF105" s="168">
        <f t="shared" si="1"/>
        <v>0</v>
      </c>
      <c r="BG105" s="168">
        <f t="shared" si="2"/>
        <v>0</v>
      </c>
      <c r="BH105" s="168">
        <f t="shared" si="3"/>
        <v>0</v>
      </c>
      <c r="BI105" s="168">
        <f t="shared" si="4"/>
        <v>0</v>
      </c>
      <c r="BJ105" s="167" t="s">
        <v>87</v>
      </c>
      <c r="BK105" s="164"/>
      <c r="BL105" s="164"/>
      <c r="BM105" s="164"/>
    </row>
    <row r="106" spans="1:65" s="2" customFormat="1" ht="18" customHeight="1">
      <c r="A106" s="33"/>
      <c r="B106" s="34"/>
      <c r="C106" s="35"/>
      <c r="D106" s="262" t="s">
        <v>117</v>
      </c>
      <c r="E106" s="259"/>
      <c r="F106" s="259"/>
      <c r="G106" s="35"/>
      <c r="H106" s="35"/>
      <c r="I106" s="35"/>
      <c r="J106" s="35"/>
      <c r="K106" s="110">
        <v>0</v>
      </c>
      <c r="L106" s="35"/>
      <c r="M106" s="163"/>
      <c r="N106" s="164"/>
      <c r="O106" s="165" t="s">
        <v>42</v>
      </c>
      <c r="P106" s="164"/>
      <c r="Q106" s="164"/>
      <c r="R106" s="164"/>
      <c r="S106" s="166"/>
      <c r="T106" s="166"/>
      <c r="U106" s="166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7" t="s">
        <v>115</v>
      </c>
      <c r="AZ106" s="164"/>
      <c r="BA106" s="164"/>
      <c r="BB106" s="164"/>
      <c r="BC106" s="164"/>
      <c r="BD106" s="164"/>
      <c r="BE106" s="168">
        <f t="shared" si="0"/>
        <v>0</v>
      </c>
      <c r="BF106" s="168">
        <f t="shared" si="1"/>
        <v>0</v>
      </c>
      <c r="BG106" s="168">
        <f t="shared" si="2"/>
        <v>0</v>
      </c>
      <c r="BH106" s="168">
        <f t="shared" si="3"/>
        <v>0</v>
      </c>
      <c r="BI106" s="168">
        <f t="shared" si="4"/>
        <v>0</v>
      </c>
      <c r="BJ106" s="167" t="s">
        <v>87</v>
      </c>
      <c r="BK106" s="164"/>
      <c r="BL106" s="164"/>
      <c r="BM106" s="164"/>
    </row>
    <row r="107" spans="1:65" s="2" customFormat="1" ht="18" customHeight="1">
      <c r="A107" s="33"/>
      <c r="B107" s="34"/>
      <c r="C107" s="35"/>
      <c r="D107" s="262" t="s">
        <v>118</v>
      </c>
      <c r="E107" s="259"/>
      <c r="F107" s="259"/>
      <c r="G107" s="35"/>
      <c r="H107" s="35"/>
      <c r="I107" s="35"/>
      <c r="J107" s="35"/>
      <c r="K107" s="110">
        <v>0</v>
      </c>
      <c r="L107" s="35"/>
      <c r="M107" s="163"/>
      <c r="N107" s="164"/>
      <c r="O107" s="165" t="s">
        <v>42</v>
      </c>
      <c r="P107" s="164"/>
      <c r="Q107" s="164"/>
      <c r="R107" s="164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7" t="s">
        <v>115</v>
      </c>
      <c r="AZ107" s="164"/>
      <c r="BA107" s="164"/>
      <c r="BB107" s="164"/>
      <c r="BC107" s="164"/>
      <c r="BD107" s="164"/>
      <c r="BE107" s="168">
        <f t="shared" si="0"/>
        <v>0</v>
      </c>
      <c r="BF107" s="168">
        <f t="shared" si="1"/>
        <v>0</v>
      </c>
      <c r="BG107" s="168">
        <f t="shared" si="2"/>
        <v>0</v>
      </c>
      <c r="BH107" s="168">
        <f t="shared" si="3"/>
        <v>0</v>
      </c>
      <c r="BI107" s="168">
        <f t="shared" si="4"/>
        <v>0</v>
      </c>
      <c r="BJ107" s="167" t="s">
        <v>87</v>
      </c>
      <c r="BK107" s="164"/>
      <c r="BL107" s="164"/>
      <c r="BM107" s="164"/>
    </row>
    <row r="108" spans="1:65" s="2" customFormat="1" ht="18" customHeight="1">
      <c r="A108" s="33"/>
      <c r="B108" s="34"/>
      <c r="C108" s="35"/>
      <c r="D108" s="262" t="s">
        <v>119</v>
      </c>
      <c r="E108" s="259"/>
      <c r="F108" s="259"/>
      <c r="G108" s="35"/>
      <c r="H108" s="35"/>
      <c r="I108" s="35"/>
      <c r="J108" s="35"/>
      <c r="K108" s="110">
        <v>0</v>
      </c>
      <c r="L108" s="35"/>
      <c r="M108" s="163"/>
      <c r="N108" s="164"/>
      <c r="O108" s="165" t="s">
        <v>42</v>
      </c>
      <c r="P108" s="164"/>
      <c r="Q108" s="164"/>
      <c r="R108" s="164"/>
      <c r="S108" s="166"/>
      <c r="T108" s="166"/>
      <c r="U108" s="166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7" t="s">
        <v>115</v>
      </c>
      <c r="AZ108" s="164"/>
      <c r="BA108" s="164"/>
      <c r="BB108" s="164"/>
      <c r="BC108" s="164"/>
      <c r="BD108" s="164"/>
      <c r="BE108" s="168">
        <f t="shared" si="0"/>
        <v>0</v>
      </c>
      <c r="BF108" s="168">
        <f t="shared" si="1"/>
        <v>0</v>
      </c>
      <c r="BG108" s="168">
        <f t="shared" si="2"/>
        <v>0</v>
      </c>
      <c r="BH108" s="168">
        <f t="shared" si="3"/>
        <v>0</v>
      </c>
      <c r="BI108" s="168">
        <f t="shared" si="4"/>
        <v>0</v>
      </c>
      <c r="BJ108" s="167" t="s">
        <v>87</v>
      </c>
      <c r="BK108" s="164"/>
      <c r="BL108" s="164"/>
      <c r="BM108" s="164"/>
    </row>
    <row r="109" spans="1:65" s="2" customFormat="1" ht="18" customHeight="1">
      <c r="A109" s="33"/>
      <c r="B109" s="34"/>
      <c r="C109" s="35"/>
      <c r="D109" s="109" t="s">
        <v>120</v>
      </c>
      <c r="E109" s="35"/>
      <c r="F109" s="35"/>
      <c r="G109" s="35"/>
      <c r="H109" s="35"/>
      <c r="I109" s="35"/>
      <c r="J109" s="35"/>
      <c r="K109" s="110">
        <f>ROUND(K30*T109,2)</f>
        <v>0</v>
      </c>
      <c r="L109" s="35"/>
      <c r="M109" s="163"/>
      <c r="N109" s="164"/>
      <c r="O109" s="165" t="s">
        <v>42</v>
      </c>
      <c r="P109" s="164"/>
      <c r="Q109" s="164"/>
      <c r="R109" s="164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7" t="s">
        <v>121</v>
      </c>
      <c r="AZ109" s="164"/>
      <c r="BA109" s="164"/>
      <c r="BB109" s="164"/>
      <c r="BC109" s="164"/>
      <c r="BD109" s="164"/>
      <c r="BE109" s="168">
        <f t="shared" si="0"/>
        <v>0</v>
      </c>
      <c r="BF109" s="168">
        <f t="shared" si="1"/>
        <v>0</v>
      </c>
      <c r="BG109" s="168">
        <f t="shared" si="2"/>
        <v>0</v>
      </c>
      <c r="BH109" s="168">
        <f t="shared" si="3"/>
        <v>0</v>
      </c>
      <c r="BI109" s="168">
        <f t="shared" si="4"/>
        <v>0</v>
      </c>
      <c r="BJ109" s="167" t="s">
        <v>87</v>
      </c>
      <c r="BK109" s="164"/>
      <c r="BL109" s="164"/>
      <c r="BM109" s="164"/>
    </row>
    <row r="110" spans="1:65" s="2" customFormat="1" ht="11.25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65" s="2" customFormat="1" ht="29.25" customHeight="1">
      <c r="A111" s="33"/>
      <c r="B111" s="34"/>
      <c r="C111" s="118" t="s">
        <v>101</v>
      </c>
      <c r="D111" s="119"/>
      <c r="E111" s="119"/>
      <c r="F111" s="119"/>
      <c r="G111" s="119"/>
      <c r="H111" s="119"/>
      <c r="I111" s="119"/>
      <c r="J111" s="119"/>
      <c r="K111" s="120">
        <f>ROUND(K96+K103,2)</f>
        <v>0</v>
      </c>
      <c r="L111" s="119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65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0" t="s">
        <v>122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6" t="s">
        <v>17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5"/>
      <c r="D120" s="35"/>
      <c r="E120" s="295" t="str">
        <f>E7</f>
        <v>Oprava elektronických dílů zabezpečovacího zařízení</v>
      </c>
      <c r="F120" s="296"/>
      <c r="G120" s="296"/>
      <c r="H120" s="296"/>
      <c r="I120" s="35"/>
      <c r="J120" s="35"/>
      <c r="K120" s="35"/>
      <c r="L120" s="35"/>
      <c r="M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6" t="s">
        <v>103</v>
      </c>
      <c r="D121" s="35"/>
      <c r="E121" s="35"/>
      <c r="F121" s="35"/>
      <c r="G121" s="35"/>
      <c r="H121" s="35"/>
      <c r="I121" s="35"/>
      <c r="J121" s="35"/>
      <c r="K121" s="35"/>
      <c r="L121" s="35"/>
      <c r="M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40" t="str">
        <f>E9</f>
        <v>PS02 - Vedlejší rozpočtové náklady</v>
      </c>
      <c r="F122" s="297"/>
      <c r="G122" s="297"/>
      <c r="H122" s="297"/>
      <c r="I122" s="35"/>
      <c r="J122" s="35"/>
      <c r="K122" s="35"/>
      <c r="L122" s="35"/>
      <c r="M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6" t="s">
        <v>21</v>
      </c>
      <c r="D124" s="35"/>
      <c r="E124" s="35"/>
      <c r="F124" s="24" t="str">
        <f>F12</f>
        <v xml:space="preserve"> </v>
      </c>
      <c r="G124" s="35"/>
      <c r="H124" s="35"/>
      <c r="I124" s="26" t="s">
        <v>23</v>
      </c>
      <c r="J124" s="65" t="str">
        <f>IF(J12="","",J12)</f>
        <v>31. 5. 2020</v>
      </c>
      <c r="K124" s="35"/>
      <c r="L124" s="35"/>
      <c r="M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6" t="s">
        <v>25</v>
      </c>
      <c r="D126" s="35"/>
      <c r="E126" s="35"/>
      <c r="F126" s="24" t="str">
        <f>E15</f>
        <v xml:space="preserve"> </v>
      </c>
      <c r="G126" s="35"/>
      <c r="H126" s="35"/>
      <c r="I126" s="26" t="s">
        <v>30</v>
      </c>
      <c r="J126" s="29" t="str">
        <f>E21</f>
        <v xml:space="preserve"> </v>
      </c>
      <c r="K126" s="35"/>
      <c r="L126" s="35"/>
      <c r="M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25.7" customHeight="1">
      <c r="A127" s="33"/>
      <c r="B127" s="34"/>
      <c r="C127" s="26" t="s">
        <v>28</v>
      </c>
      <c r="D127" s="35"/>
      <c r="E127" s="35"/>
      <c r="F127" s="24" t="str">
        <f>IF(E18="","",E18)</f>
        <v>Vyplň údaj</v>
      </c>
      <c r="G127" s="35"/>
      <c r="H127" s="35"/>
      <c r="I127" s="26" t="s">
        <v>31</v>
      </c>
      <c r="J127" s="29" t="str">
        <f>E24</f>
        <v>Bc. Komzák Roman</v>
      </c>
      <c r="K127" s="35"/>
      <c r="L127" s="35"/>
      <c r="M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9" customFormat="1" ht="29.25" customHeight="1">
      <c r="A129" s="169"/>
      <c r="B129" s="170"/>
      <c r="C129" s="171" t="s">
        <v>123</v>
      </c>
      <c r="D129" s="172" t="s">
        <v>62</v>
      </c>
      <c r="E129" s="172" t="s">
        <v>58</v>
      </c>
      <c r="F129" s="172" t="s">
        <v>59</v>
      </c>
      <c r="G129" s="172" t="s">
        <v>124</v>
      </c>
      <c r="H129" s="172" t="s">
        <v>125</v>
      </c>
      <c r="I129" s="172" t="s">
        <v>126</v>
      </c>
      <c r="J129" s="172" t="s">
        <v>127</v>
      </c>
      <c r="K129" s="172" t="s">
        <v>110</v>
      </c>
      <c r="L129" s="173" t="s">
        <v>128</v>
      </c>
      <c r="M129" s="174"/>
      <c r="N129" s="74" t="s">
        <v>1</v>
      </c>
      <c r="O129" s="75" t="s">
        <v>41</v>
      </c>
      <c r="P129" s="75" t="s">
        <v>129</v>
      </c>
      <c r="Q129" s="75" t="s">
        <v>130</v>
      </c>
      <c r="R129" s="75" t="s">
        <v>131</v>
      </c>
      <c r="S129" s="75" t="s">
        <v>132</v>
      </c>
      <c r="T129" s="75" t="s">
        <v>133</v>
      </c>
      <c r="U129" s="75" t="s">
        <v>134</v>
      </c>
      <c r="V129" s="75" t="s">
        <v>135</v>
      </c>
      <c r="W129" s="75" t="s">
        <v>136</v>
      </c>
      <c r="X129" s="75" t="s">
        <v>137</v>
      </c>
      <c r="Y129" s="76" t="s">
        <v>138</v>
      </c>
      <c r="Z129" s="169"/>
      <c r="AA129" s="169"/>
      <c r="AB129" s="169"/>
      <c r="AC129" s="169"/>
      <c r="AD129" s="169"/>
      <c r="AE129" s="169"/>
    </row>
    <row r="130" spans="1:65" s="2" customFormat="1" ht="22.9" customHeight="1">
      <c r="A130" s="33"/>
      <c r="B130" s="34"/>
      <c r="C130" s="81" t="s">
        <v>139</v>
      </c>
      <c r="D130" s="35"/>
      <c r="E130" s="35"/>
      <c r="F130" s="35"/>
      <c r="G130" s="35"/>
      <c r="H130" s="35"/>
      <c r="I130" s="35"/>
      <c r="J130" s="35"/>
      <c r="K130" s="175">
        <f>BK130</f>
        <v>0</v>
      </c>
      <c r="L130" s="35"/>
      <c r="M130" s="36"/>
      <c r="N130" s="77"/>
      <c r="O130" s="176"/>
      <c r="P130" s="78"/>
      <c r="Q130" s="177">
        <f>Q131+Q134</f>
        <v>0</v>
      </c>
      <c r="R130" s="177">
        <f>R131+R134</f>
        <v>0</v>
      </c>
      <c r="S130" s="78"/>
      <c r="T130" s="178">
        <f>T131+T134</f>
        <v>0</v>
      </c>
      <c r="U130" s="78"/>
      <c r="V130" s="178">
        <f>V131+V134</f>
        <v>0</v>
      </c>
      <c r="W130" s="78"/>
      <c r="X130" s="178">
        <f>X131+X134</f>
        <v>0</v>
      </c>
      <c r="Y130" s="79"/>
      <c r="Z130" s="33"/>
      <c r="AA130" s="33"/>
      <c r="AB130" s="33"/>
      <c r="AC130" s="33"/>
      <c r="AD130" s="33"/>
      <c r="AE130" s="33"/>
      <c r="AT130" s="14" t="s">
        <v>78</v>
      </c>
      <c r="AU130" s="14" t="s">
        <v>112</v>
      </c>
      <c r="BK130" s="179">
        <f>BK131+BK134</f>
        <v>0</v>
      </c>
    </row>
    <row r="131" spans="1:65" s="12" customFormat="1" ht="25.9" customHeight="1">
      <c r="B131" s="215"/>
      <c r="C131" s="216"/>
      <c r="D131" s="217" t="s">
        <v>78</v>
      </c>
      <c r="E131" s="218" t="s">
        <v>3359</v>
      </c>
      <c r="F131" s="218" t="s">
        <v>3360</v>
      </c>
      <c r="G131" s="216"/>
      <c r="H131" s="216"/>
      <c r="I131" s="219"/>
      <c r="J131" s="219"/>
      <c r="K131" s="220">
        <f>BK131</f>
        <v>0</v>
      </c>
      <c r="L131" s="216"/>
      <c r="M131" s="221"/>
      <c r="N131" s="222"/>
      <c r="O131" s="223"/>
      <c r="P131" s="223"/>
      <c r="Q131" s="224">
        <f>SUM(Q132:Q133)</f>
        <v>0</v>
      </c>
      <c r="R131" s="224">
        <f>SUM(R132:R133)</f>
        <v>0</v>
      </c>
      <c r="S131" s="223"/>
      <c r="T131" s="225">
        <f>SUM(T132:T133)</f>
        <v>0</v>
      </c>
      <c r="U131" s="223"/>
      <c r="V131" s="225">
        <f>SUM(V132:V133)</f>
        <v>0</v>
      </c>
      <c r="W131" s="223"/>
      <c r="X131" s="225">
        <f>SUM(X132:X133)</f>
        <v>0</v>
      </c>
      <c r="Y131" s="226"/>
      <c r="AR131" s="227" t="s">
        <v>147</v>
      </c>
      <c r="AT131" s="228" t="s">
        <v>78</v>
      </c>
      <c r="AU131" s="228" t="s">
        <v>79</v>
      </c>
      <c r="AY131" s="227" t="s">
        <v>146</v>
      </c>
      <c r="BK131" s="229">
        <f>SUM(BK132:BK133)</f>
        <v>0</v>
      </c>
    </row>
    <row r="132" spans="1:65" s="2" customFormat="1" ht="14.45" customHeight="1">
      <c r="A132" s="33"/>
      <c r="B132" s="34"/>
      <c r="C132" s="230" t="s">
        <v>87</v>
      </c>
      <c r="D132" s="230" t="s">
        <v>3361</v>
      </c>
      <c r="E132" s="231" t="s">
        <v>3362</v>
      </c>
      <c r="F132" s="232" t="s">
        <v>3363</v>
      </c>
      <c r="G132" s="233" t="s">
        <v>3364</v>
      </c>
      <c r="H132" s="234">
        <v>1</v>
      </c>
      <c r="I132" s="235"/>
      <c r="J132" s="235"/>
      <c r="K132" s="236">
        <f>ROUND(P132*H132,2)</f>
        <v>0</v>
      </c>
      <c r="L132" s="232" t="s">
        <v>1</v>
      </c>
      <c r="M132" s="36"/>
      <c r="N132" s="237" t="s">
        <v>1</v>
      </c>
      <c r="O132" s="190" t="s">
        <v>42</v>
      </c>
      <c r="P132" s="191">
        <f>I132+J132</f>
        <v>0</v>
      </c>
      <c r="Q132" s="191">
        <f>ROUND(I132*H132,2)</f>
        <v>0</v>
      </c>
      <c r="R132" s="191">
        <f>ROUND(J132*H132,2)</f>
        <v>0</v>
      </c>
      <c r="S132" s="70"/>
      <c r="T132" s="192">
        <f>S132*H132</f>
        <v>0</v>
      </c>
      <c r="U132" s="192">
        <v>0</v>
      </c>
      <c r="V132" s="192">
        <f>U132*H132</f>
        <v>0</v>
      </c>
      <c r="W132" s="192">
        <v>0</v>
      </c>
      <c r="X132" s="192">
        <f>W132*H132</f>
        <v>0</v>
      </c>
      <c r="Y132" s="193" t="s">
        <v>1</v>
      </c>
      <c r="Z132" s="33"/>
      <c r="AA132" s="33"/>
      <c r="AB132" s="33"/>
      <c r="AC132" s="33"/>
      <c r="AD132" s="33"/>
      <c r="AE132" s="33"/>
      <c r="AR132" s="194" t="s">
        <v>3021</v>
      </c>
      <c r="AT132" s="194" t="s">
        <v>3361</v>
      </c>
      <c r="AU132" s="194" t="s">
        <v>87</v>
      </c>
      <c r="AY132" s="14" t="s">
        <v>146</v>
      </c>
      <c r="BE132" s="114">
        <f>IF(O132="základní",K132,0)</f>
        <v>0</v>
      </c>
      <c r="BF132" s="114">
        <f>IF(O132="snížená",K132,0)</f>
        <v>0</v>
      </c>
      <c r="BG132" s="114">
        <f>IF(O132="zákl. přenesená",K132,0)</f>
        <v>0</v>
      </c>
      <c r="BH132" s="114">
        <f>IF(O132="sníž. přenesená",K132,0)</f>
        <v>0</v>
      </c>
      <c r="BI132" s="114">
        <f>IF(O132="nulová",K132,0)</f>
        <v>0</v>
      </c>
      <c r="BJ132" s="14" t="s">
        <v>87</v>
      </c>
      <c r="BK132" s="114">
        <f>ROUND(P132*H132,2)</f>
        <v>0</v>
      </c>
      <c r="BL132" s="14" t="s">
        <v>3021</v>
      </c>
      <c r="BM132" s="194" t="s">
        <v>3365</v>
      </c>
    </row>
    <row r="133" spans="1:65" s="2" customFormat="1" ht="19.5">
      <c r="A133" s="33"/>
      <c r="B133" s="34"/>
      <c r="C133" s="35"/>
      <c r="D133" s="195" t="s">
        <v>149</v>
      </c>
      <c r="E133" s="35"/>
      <c r="F133" s="196" t="s">
        <v>3366</v>
      </c>
      <c r="G133" s="35"/>
      <c r="H133" s="35"/>
      <c r="I133" s="166"/>
      <c r="J133" s="166"/>
      <c r="K133" s="35"/>
      <c r="L133" s="35"/>
      <c r="M133" s="36"/>
      <c r="N133" s="197"/>
      <c r="O133" s="198"/>
      <c r="P133" s="70"/>
      <c r="Q133" s="70"/>
      <c r="R133" s="70"/>
      <c r="S133" s="70"/>
      <c r="T133" s="70"/>
      <c r="U133" s="70"/>
      <c r="V133" s="70"/>
      <c r="W133" s="70"/>
      <c r="X133" s="70"/>
      <c r="Y133" s="71"/>
      <c r="Z133" s="33"/>
      <c r="AA133" s="33"/>
      <c r="AB133" s="33"/>
      <c r="AC133" s="33"/>
      <c r="AD133" s="33"/>
      <c r="AE133" s="33"/>
      <c r="AT133" s="14" t="s">
        <v>149</v>
      </c>
      <c r="AU133" s="14" t="s">
        <v>87</v>
      </c>
    </row>
    <row r="134" spans="1:65" s="12" customFormat="1" ht="25.9" customHeight="1">
      <c r="B134" s="215"/>
      <c r="C134" s="216"/>
      <c r="D134" s="217" t="s">
        <v>78</v>
      </c>
      <c r="E134" s="218" t="s">
        <v>115</v>
      </c>
      <c r="F134" s="218" t="s">
        <v>91</v>
      </c>
      <c r="G134" s="216"/>
      <c r="H134" s="216"/>
      <c r="I134" s="219"/>
      <c r="J134" s="219"/>
      <c r="K134" s="220">
        <f>BK134</f>
        <v>0</v>
      </c>
      <c r="L134" s="216"/>
      <c r="M134" s="221"/>
      <c r="N134" s="222"/>
      <c r="O134" s="223"/>
      <c r="P134" s="223"/>
      <c r="Q134" s="224">
        <f>Q135+Q138</f>
        <v>0</v>
      </c>
      <c r="R134" s="224">
        <f>R135+R138</f>
        <v>0</v>
      </c>
      <c r="S134" s="223"/>
      <c r="T134" s="225">
        <f>T135+T138</f>
        <v>0</v>
      </c>
      <c r="U134" s="223"/>
      <c r="V134" s="225">
        <f>V135+V138</f>
        <v>0</v>
      </c>
      <c r="W134" s="223"/>
      <c r="X134" s="225">
        <f>X135+X138</f>
        <v>0</v>
      </c>
      <c r="Y134" s="226"/>
      <c r="AR134" s="227" t="s">
        <v>1107</v>
      </c>
      <c r="AT134" s="228" t="s">
        <v>78</v>
      </c>
      <c r="AU134" s="228" t="s">
        <v>79</v>
      </c>
      <c r="AY134" s="227" t="s">
        <v>146</v>
      </c>
      <c r="BK134" s="229">
        <f>BK135+BK138</f>
        <v>0</v>
      </c>
    </row>
    <row r="135" spans="1:65" s="12" customFormat="1" ht="22.9" customHeight="1">
      <c r="B135" s="215"/>
      <c r="C135" s="216"/>
      <c r="D135" s="217" t="s">
        <v>78</v>
      </c>
      <c r="E135" s="238" t="s">
        <v>3367</v>
      </c>
      <c r="F135" s="238" t="s">
        <v>117</v>
      </c>
      <c r="G135" s="216"/>
      <c r="H135" s="216"/>
      <c r="I135" s="219"/>
      <c r="J135" s="219"/>
      <c r="K135" s="239">
        <f>BK135</f>
        <v>0</v>
      </c>
      <c r="L135" s="216"/>
      <c r="M135" s="221"/>
      <c r="N135" s="222"/>
      <c r="O135" s="223"/>
      <c r="P135" s="223"/>
      <c r="Q135" s="224">
        <f>SUM(Q136:Q137)</f>
        <v>0</v>
      </c>
      <c r="R135" s="224">
        <f>SUM(R136:R137)</f>
        <v>0</v>
      </c>
      <c r="S135" s="223"/>
      <c r="T135" s="225">
        <f>SUM(T136:T137)</f>
        <v>0</v>
      </c>
      <c r="U135" s="223"/>
      <c r="V135" s="225">
        <f>SUM(V136:V137)</f>
        <v>0</v>
      </c>
      <c r="W135" s="223"/>
      <c r="X135" s="225">
        <f>SUM(X136:X137)</f>
        <v>0</v>
      </c>
      <c r="Y135" s="226"/>
      <c r="AR135" s="227" t="s">
        <v>1107</v>
      </c>
      <c r="AT135" s="228" t="s">
        <v>78</v>
      </c>
      <c r="AU135" s="228" t="s">
        <v>87</v>
      </c>
      <c r="AY135" s="227" t="s">
        <v>146</v>
      </c>
      <c r="BK135" s="229">
        <f>SUM(BK136:BK137)</f>
        <v>0</v>
      </c>
    </row>
    <row r="136" spans="1:65" s="2" customFormat="1" ht="24.2" customHeight="1">
      <c r="A136" s="33"/>
      <c r="B136" s="34"/>
      <c r="C136" s="230" t="s">
        <v>89</v>
      </c>
      <c r="D136" s="230" t="s">
        <v>3361</v>
      </c>
      <c r="E136" s="231" t="s">
        <v>3368</v>
      </c>
      <c r="F136" s="232" t="s">
        <v>3369</v>
      </c>
      <c r="G136" s="233" t="s">
        <v>3370</v>
      </c>
      <c r="H136" s="234">
        <v>1</v>
      </c>
      <c r="I136" s="235"/>
      <c r="J136" s="235"/>
      <c r="K136" s="236">
        <f>ROUND(P136*H136,2)</f>
        <v>0</v>
      </c>
      <c r="L136" s="232" t="s">
        <v>3371</v>
      </c>
      <c r="M136" s="36"/>
      <c r="N136" s="237" t="s">
        <v>1</v>
      </c>
      <c r="O136" s="190" t="s">
        <v>42</v>
      </c>
      <c r="P136" s="191">
        <f>I136+J136</f>
        <v>0</v>
      </c>
      <c r="Q136" s="191">
        <f>ROUND(I136*H136,2)</f>
        <v>0</v>
      </c>
      <c r="R136" s="191">
        <f>ROUND(J136*H136,2)</f>
        <v>0</v>
      </c>
      <c r="S136" s="70"/>
      <c r="T136" s="192">
        <f>S136*H136</f>
        <v>0</v>
      </c>
      <c r="U136" s="192">
        <v>0</v>
      </c>
      <c r="V136" s="192">
        <f>U136*H136</f>
        <v>0</v>
      </c>
      <c r="W136" s="192">
        <v>0</v>
      </c>
      <c r="X136" s="192">
        <f>W136*H136</f>
        <v>0</v>
      </c>
      <c r="Y136" s="193" t="s">
        <v>1</v>
      </c>
      <c r="Z136" s="33"/>
      <c r="AA136" s="33"/>
      <c r="AB136" s="33"/>
      <c r="AC136" s="33"/>
      <c r="AD136" s="33"/>
      <c r="AE136" s="33"/>
      <c r="AR136" s="194" t="s">
        <v>3372</v>
      </c>
      <c r="AT136" s="194" t="s">
        <v>3361</v>
      </c>
      <c r="AU136" s="194" t="s">
        <v>89</v>
      </c>
      <c r="AY136" s="14" t="s">
        <v>146</v>
      </c>
      <c r="BE136" s="114">
        <f>IF(O136="základní",K136,0)</f>
        <v>0</v>
      </c>
      <c r="BF136" s="114">
        <f>IF(O136="snížená",K136,0)</f>
        <v>0</v>
      </c>
      <c r="BG136" s="114">
        <f>IF(O136="zákl. přenesená",K136,0)</f>
        <v>0</v>
      </c>
      <c r="BH136" s="114">
        <f>IF(O136="sníž. přenesená",K136,0)</f>
        <v>0</v>
      </c>
      <c r="BI136" s="114">
        <f>IF(O136="nulová",K136,0)</f>
        <v>0</v>
      </c>
      <c r="BJ136" s="14" t="s">
        <v>87</v>
      </c>
      <c r="BK136" s="114">
        <f>ROUND(P136*H136,2)</f>
        <v>0</v>
      </c>
      <c r="BL136" s="14" t="s">
        <v>3372</v>
      </c>
      <c r="BM136" s="194" t="s">
        <v>3373</v>
      </c>
    </row>
    <row r="137" spans="1:65" s="2" customFormat="1" ht="19.5">
      <c r="A137" s="33"/>
      <c r="B137" s="34"/>
      <c r="C137" s="35"/>
      <c r="D137" s="195" t="s">
        <v>149</v>
      </c>
      <c r="E137" s="35"/>
      <c r="F137" s="196" t="s">
        <v>3374</v>
      </c>
      <c r="G137" s="35"/>
      <c r="H137" s="35"/>
      <c r="I137" s="166"/>
      <c r="J137" s="166"/>
      <c r="K137" s="35"/>
      <c r="L137" s="35"/>
      <c r="M137" s="36"/>
      <c r="N137" s="197"/>
      <c r="O137" s="198"/>
      <c r="P137" s="70"/>
      <c r="Q137" s="70"/>
      <c r="R137" s="70"/>
      <c r="S137" s="70"/>
      <c r="T137" s="70"/>
      <c r="U137" s="70"/>
      <c r="V137" s="70"/>
      <c r="W137" s="70"/>
      <c r="X137" s="70"/>
      <c r="Y137" s="71"/>
      <c r="Z137" s="33"/>
      <c r="AA137" s="33"/>
      <c r="AB137" s="33"/>
      <c r="AC137" s="33"/>
      <c r="AD137" s="33"/>
      <c r="AE137" s="33"/>
      <c r="AT137" s="14" t="s">
        <v>149</v>
      </c>
      <c r="AU137" s="14" t="s">
        <v>89</v>
      </c>
    </row>
    <row r="138" spans="1:65" s="12" customFormat="1" ht="22.9" customHeight="1">
      <c r="B138" s="215"/>
      <c r="C138" s="216"/>
      <c r="D138" s="217" t="s">
        <v>78</v>
      </c>
      <c r="E138" s="238" t="s">
        <v>3375</v>
      </c>
      <c r="F138" s="238" t="s">
        <v>3376</v>
      </c>
      <c r="G138" s="216"/>
      <c r="H138" s="216"/>
      <c r="I138" s="219"/>
      <c r="J138" s="219"/>
      <c r="K138" s="239">
        <f>BK138</f>
        <v>0</v>
      </c>
      <c r="L138" s="216"/>
      <c r="M138" s="221"/>
      <c r="N138" s="222"/>
      <c r="O138" s="223"/>
      <c r="P138" s="223"/>
      <c r="Q138" s="224">
        <f>SUM(Q139:Q140)</f>
        <v>0</v>
      </c>
      <c r="R138" s="224">
        <f>SUM(R139:R140)</f>
        <v>0</v>
      </c>
      <c r="S138" s="223"/>
      <c r="T138" s="225">
        <f>SUM(T139:T140)</f>
        <v>0</v>
      </c>
      <c r="U138" s="223"/>
      <c r="V138" s="225">
        <f>SUM(V139:V140)</f>
        <v>0</v>
      </c>
      <c r="W138" s="223"/>
      <c r="X138" s="225">
        <f>SUM(X139:X140)</f>
        <v>0</v>
      </c>
      <c r="Y138" s="226"/>
      <c r="AR138" s="227" t="s">
        <v>1107</v>
      </c>
      <c r="AT138" s="228" t="s">
        <v>78</v>
      </c>
      <c r="AU138" s="228" t="s">
        <v>87</v>
      </c>
      <c r="AY138" s="227" t="s">
        <v>146</v>
      </c>
      <c r="BK138" s="229">
        <f>SUM(BK139:BK140)</f>
        <v>0</v>
      </c>
    </row>
    <row r="139" spans="1:65" s="2" customFormat="1" ht="24.2" customHeight="1">
      <c r="A139" s="33"/>
      <c r="B139" s="34"/>
      <c r="C139" s="230" t="s">
        <v>1100</v>
      </c>
      <c r="D139" s="230" t="s">
        <v>3361</v>
      </c>
      <c r="E139" s="231" t="s">
        <v>3377</v>
      </c>
      <c r="F139" s="232" t="s">
        <v>3378</v>
      </c>
      <c r="G139" s="233" t="s">
        <v>3370</v>
      </c>
      <c r="H139" s="234">
        <v>1</v>
      </c>
      <c r="I139" s="235"/>
      <c r="J139" s="235"/>
      <c r="K139" s="236">
        <f>ROUND(P139*H139,2)</f>
        <v>0</v>
      </c>
      <c r="L139" s="232" t="s">
        <v>3371</v>
      </c>
      <c r="M139" s="36"/>
      <c r="N139" s="237" t="s">
        <v>1</v>
      </c>
      <c r="O139" s="190" t="s">
        <v>42</v>
      </c>
      <c r="P139" s="191">
        <f>I139+J139</f>
        <v>0</v>
      </c>
      <c r="Q139" s="191">
        <f>ROUND(I139*H139,2)</f>
        <v>0</v>
      </c>
      <c r="R139" s="191">
        <f>ROUND(J139*H139,2)</f>
        <v>0</v>
      </c>
      <c r="S139" s="70"/>
      <c r="T139" s="192">
        <f>S139*H139</f>
        <v>0</v>
      </c>
      <c r="U139" s="192">
        <v>0</v>
      </c>
      <c r="V139" s="192">
        <f>U139*H139</f>
        <v>0</v>
      </c>
      <c r="W139" s="192">
        <v>0</v>
      </c>
      <c r="X139" s="192">
        <f>W139*H139</f>
        <v>0</v>
      </c>
      <c r="Y139" s="193" t="s">
        <v>1</v>
      </c>
      <c r="Z139" s="33"/>
      <c r="AA139" s="33"/>
      <c r="AB139" s="33"/>
      <c r="AC139" s="33"/>
      <c r="AD139" s="33"/>
      <c r="AE139" s="33"/>
      <c r="AR139" s="194" t="s">
        <v>3372</v>
      </c>
      <c r="AT139" s="194" t="s">
        <v>3361</v>
      </c>
      <c r="AU139" s="194" t="s">
        <v>89</v>
      </c>
      <c r="AY139" s="14" t="s">
        <v>146</v>
      </c>
      <c r="BE139" s="114">
        <f>IF(O139="základní",K139,0)</f>
        <v>0</v>
      </c>
      <c r="BF139" s="114">
        <f>IF(O139="snížená",K139,0)</f>
        <v>0</v>
      </c>
      <c r="BG139" s="114">
        <f>IF(O139="zákl. přenesená",K139,0)</f>
        <v>0</v>
      </c>
      <c r="BH139" s="114">
        <f>IF(O139="sníž. přenesená",K139,0)</f>
        <v>0</v>
      </c>
      <c r="BI139" s="114">
        <f>IF(O139="nulová",K139,0)</f>
        <v>0</v>
      </c>
      <c r="BJ139" s="14" t="s">
        <v>87</v>
      </c>
      <c r="BK139" s="114">
        <f>ROUND(P139*H139,2)</f>
        <v>0</v>
      </c>
      <c r="BL139" s="14" t="s">
        <v>3372</v>
      </c>
      <c r="BM139" s="194" t="s">
        <v>3379</v>
      </c>
    </row>
    <row r="140" spans="1:65" s="2" customFormat="1" ht="19.5">
      <c r="A140" s="33"/>
      <c r="B140" s="34"/>
      <c r="C140" s="35"/>
      <c r="D140" s="195" t="s">
        <v>149</v>
      </c>
      <c r="E140" s="35"/>
      <c r="F140" s="196" t="s">
        <v>3380</v>
      </c>
      <c r="G140" s="35"/>
      <c r="H140" s="35"/>
      <c r="I140" s="166"/>
      <c r="J140" s="166"/>
      <c r="K140" s="35"/>
      <c r="L140" s="35"/>
      <c r="M140" s="36"/>
      <c r="N140" s="199"/>
      <c r="O140" s="200"/>
      <c r="P140" s="201"/>
      <c r="Q140" s="201"/>
      <c r="R140" s="201"/>
      <c r="S140" s="201"/>
      <c r="T140" s="201"/>
      <c r="U140" s="201"/>
      <c r="V140" s="201"/>
      <c r="W140" s="201"/>
      <c r="X140" s="201"/>
      <c r="Y140" s="202"/>
      <c r="Z140" s="33"/>
      <c r="AA140" s="33"/>
      <c r="AB140" s="33"/>
      <c r="AC140" s="33"/>
      <c r="AD140" s="33"/>
      <c r="AE140" s="33"/>
      <c r="AT140" s="14" t="s">
        <v>149</v>
      </c>
      <c r="AU140" s="14" t="s">
        <v>89</v>
      </c>
    </row>
    <row r="141" spans="1:65" s="2" customFormat="1" ht="6.95" customHeight="1">
      <c r="A141" s="3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36"/>
      <c r="N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algorithmName="SHA-512" hashValue="pJ7dnRK/v0BOvFkBv0AOn03LVNUMP1mhXuUsvGWdsr5ro6A9UUB5g0g9v2jfv8yRTppAIJRWHvbzysB1N95y3g==" saltValue="So7t6+D8L0OV7el1Ls+w9HXRRS8GoZC5WZIJeZ6Y6kKb3xp/T9bwateGNLzDS35sxAvn2WNFMEbBeERjd6EddQ==" spinCount="100000" sheet="1" objects="1" scenarios="1" formatColumns="0" formatRows="0" autoFilter="0"/>
  <autoFilter ref="C129:L140"/>
  <mergeCells count="14">
    <mergeCell ref="D108:F108"/>
    <mergeCell ref="E120:H120"/>
    <mergeCell ref="E122:H122"/>
    <mergeCell ref="M2:Z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PS01 - Oprava elektronick...</vt:lpstr>
      <vt:lpstr>PS02 - Vedlejší rozpočtov...</vt:lpstr>
      <vt:lpstr>'PS01 - Oprava elektronick...'!Názvy_tisku</vt:lpstr>
      <vt:lpstr>'PS02 - Vedlejší rozpočtov...'!Názvy_tisku</vt:lpstr>
      <vt:lpstr>'Rekapitulace stavby'!Názvy_tisku</vt:lpstr>
      <vt:lpstr>'PS01 - Oprava elektronick...'!Oblast_tisku</vt:lpstr>
      <vt:lpstr>'PS02 -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Komzák Roman, Bc.</dc:creator>
  <cp:lastModifiedBy>Maršíková Iva</cp:lastModifiedBy>
  <dcterms:created xsi:type="dcterms:W3CDTF">2020-07-17T10:16:02Z</dcterms:created>
  <dcterms:modified xsi:type="dcterms:W3CDTF">2020-07-29T08:28:13Z</dcterms:modified>
</cp:coreProperties>
</file>